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за објава-22.05.2023\"/>
    </mc:Choice>
  </mc:AlternateContent>
  <bookViews>
    <workbookView xWindow="-120" yWindow="-120" windowWidth="29040" windowHeight="15720"/>
  </bookViews>
  <sheets>
    <sheet name="Општина Куманово" sheetId="2" r:id="rId1"/>
    <sheet name="Општина Крива Паланка" sheetId="4" r:id="rId2"/>
    <sheet name="Тендер 6-Дел1-Рекапитулар" sheetId="3" r:id="rId3"/>
  </sheets>
  <externalReferences>
    <externalReference r:id="rId4"/>
    <externalReference r:id="rId5"/>
  </externalReferences>
  <definedNames>
    <definedName name="bazag2" localSheetId="1">[1]Baza!$B$1:$D$82</definedName>
    <definedName name="bazag2">[2]Baza!$B$1:$D$82</definedName>
    <definedName name="_xlnm.Print_Area" localSheetId="1">'Општина Крива Паланка'!$A$1:$I$393</definedName>
    <definedName name="_xlnm.Print_Area" localSheetId="0">'Општина Куманово'!$A$1:$I$167</definedName>
    <definedName name="_xlnm.Print_Area" localSheetId="2">'Тендер 6-Дел1-Рекапитулар'!$A$1:$K$16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2" i="4" l="1"/>
  <c r="H371" i="4"/>
  <c r="H370" i="4"/>
  <c r="H369" i="4"/>
  <c r="H368" i="4"/>
  <c r="H365" i="4"/>
  <c r="H364" i="4"/>
  <c r="H363" i="4"/>
  <c r="H362" i="4"/>
  <c r="H359" i="4"/>
  <c r="H358" i="4"/>
  <c r="H354" i="4"/>
  <c r="H353" i="4"/>
  <c r="H352" i="4"/>
  <c r="H343" i="4"/>
  <c r="H342" i="4"/>
  <c r="H341" i="4"/>
  <c r="H340" i="4"/>
  <c r="H339" i="4"/>
  <c r="H336" i="4"/>
  <c r="H335" i="4"/>
  <c r="H332" i="4"/>
  <c r="H331" i="4"/>
  <c r="H330" i="4"/>
  <c r="H329" i="4"/>
  <c r="H328" i="4"/>
  <c r="H327" i="4"/>
  <c r="H326" i="4"/>
  <c r="H323" i="4"/>
  <c r="H322" i="4"/>
  <c r="H321" i="4"/>
  <c r="H320" i="4"/>
  <c r="H319" i="4"/>
  <c r="H318" i="4"/>
  <c r="H309" i="4"/>
  <c r="H308" i="4"/>
  <c r="H307" i="4"/>
  <c r="H306" i="4"/>
  <c r="H303" i="4"/>
  <c r="H302" i="4"/>
  <c r="H301" i="4"/>
  <c r="H300" i="4"/>
  <c r="H299" i="4"/>
  <c r="H298" i="4"/>
  <c r="H297" i="4"/>
  <c r="H296" i="4"/>
  <c r="H293" i="4"/>
  <c r="H292" i="4"/>
  <c r="H289" i="4"/>
  <c r="H288" i="4"/>
  <c r="H287" i="4"/>
  <c r="H286" i="4"/>
  <c r="H285" i="4"/>
  <c r="H281" i="4"/>
  <c r="H280" i="4"/>
  <c r="H278" i="4"/>
  <c r="H277" i="4"/>
  <c r="H276" i="4"/>
  <c r="H275" i="4"/>
  <c r="H274" i="4"/>
  <c r="H273" i="4"/>
  <c r="H271" i="4"/>
  <c r="H270" i="4"/>
  <c r="H269" i="4"/>
  <c r="H268" i="4"/>
  <c r="H267" i="4"/>
  <c r="H265" i="4"/>
  <c r="H264" i="4"/>
  <c r="H263" i="4"/>
  <c r="H262" i="4"/>
  <c r="H261" i="4"/>
  <c r="H260" i="4"/>
  <c r="H259" i="4"/>
  <c r="H247" i="4"/>
  <c r="H249" i="4"/>
  <c r="H248" i="4"/>
  <c r="H251" i="4"/>
  <c r="H250" i="4"/>
  <c r="H246" i="4"/>
  <c r="H245" i="4"/>
  <c r="H242" i="4"/>
  <c r="H241" i="4"/>
  <c r="H240" i="4"/>
  <c r="H239" i="4"/>
  <c r="H235" i="4"/>
  <c r="H232" i="4"/>
  <c r="H233" i="4"/>
  <c r="H234" i="4"/>
  <c r="H238" i="4"/>
  <c r="H231" i="4"/>
  <c r="H230" i="4"/>
  <c r="H229" i="4"/>
  <c r="H228" i="4"/>
  <c r="H227" i="4"/>
  <c r="H223" i="4"/>
  <c r="H222" i="4"/>
  <c r="H221" i="4"/>
  <c r="H212" i="4"/>
  <c r="H211" i="4"/>
  <c r="H210" i="4"/>
  <c r="H209" i="4"/>
  <c r="H206" i="4"/>
  <c r="H205" i="4"/>
  <c r="H202" i="4"/>
  <c r="H201" i="4"/>
  <c r="H200" i="4"/>
  <c r="H199" i="4"/>
  <c r="H198" i="4"/>
  <c r="H197" i="4"/>
  <c r="H196" i="4"/>
  <c r="H195" i="4"/>
  <c r="H192" i="4"/>
  <c r="H191" i="4"/>
  <c r="H190" i="4"/>
  <c r="H189" i="4"/>
  <c r="H188" i="4"/>
  <c r="H187" i="4"/>
  <c r="H177" i="4"/>
  <c r="H176" i="4"/>
  <c r="H175" i="4"/>
  <c r="H174" i="4"/>
  <c r="H173" i="4"/>
  <c r="H170" i="4"/>
  <c r="H169" i="4"/>
  <c r="H166" i="4"/>
  <c r="H165" i="4"/>
  <c r="H164" i="4"/>
  <c r="H163" i="4"/>
  <c r="H162" i="4"/>
  <c r="H161" i="4"/>
  <c r="H160" i="4"/>
  <c r="H159" i="4"/>
  <c r="H158" i="4"/>
  <c r="H155" i="4"/>
  <c r="H154" i="4"/>
  <c r="H153" i="4"/>
  <c r="H152" i="4"/>
  <c r="H151" i="4"/>
  <c r="H150" i="4"/>
  <c r="H149" i="4"/>
  <c r="H148" i="4"/>
  <c r="H147" i="4"/>
  <c r="H146" i="4"/>
  <c r="H138" i="4"/>
  <c r="H137" i="4"/>
  <c r="H136" i="4"/>
  <c r="H135" i="4"/>
  <c r="H134" i="4"/>
  <c r="H131" i="4"/>
  <c r="H130" i="4"/>
  <c r="H129" i="4"/>
  <c r="H128" i="4"/>
  <c r="H127" i="4"/>
  <c r="H124" i="4"/>
  <c r="H111" i="4"/>
  <c r="H110" i="4"/>
  <c r="H109" i="4"/>
  <c r="H106" i="4"/>
  <c r="H105" i="4"/>
  <c r="H104" i="4"/>
  <c r="H103" i="4"/>
  <c r="H100" i="4"/>
  <c r="H99" i="4"/>
  <c r="H98" i="4"/>
  <c r="H97" i="4"/>
  <c r="H94" i="4"/>
  <c r="H93" i="4"/>
  <c r="H92" i="4"/>
  <c r="H91" i="4"/>
  <c r="H88" i="4"/>
  <c r="H87" i="4"/>
  <c r="H86" i="4"/>
  <c r="H85" i="4"/>
  <c r="H82" i="4"/>
  <c r="H81" i="4"/>
  <c r="H80" i="4"/>
  <c r="H79" i="4"/>
  <c r="H76" i="4"/>
  <c r="H75" i="4"/>
  <c r="H74" i="4"/>
  <c r="H73" i="4"/>
  <c r="H72" i="4"/>
  <c r="H69" i="4"/>
  <c r="H68" i="4"/>
  <c r="H59" i="4"/>
  <c r="H56" i="4"/>
  <c r="H55" i="4"/>
  <c r="H54" i="4"/>
  <c r="H53" i="4"/>
  <c r="H52" i="4"/>
  <c r="H51" i="4"/>
  <c r="H50" i="4"/>
  <c r="H49" i="4"/>
  <c r="H46" i="4"/>
  <c r="H45" i="4"/>
  <c r="H42" i="4"/>
  <c r="H41" i="4"/>
  <c r="H40" i="4"/>
  <c r="H39" i="4"/>
  <c r="H38" i="4"/>
  <c r="H36" i="4"/>
  <c r="H37" i="4"/>
  <c r="H35" i="4"/>
  <c r="H34" i="4"/>
  <c r="H33" i="4"/>
  <c r="H32" i="4"/>
  <c r="H23" i="4"/>
  <c r="H150" i="2"/>
  <c r="H149" i="2"/>
  <c r="H147" i="2"/>
  <c r="H146" i="2"/>
  <c r="H145" i="2"/>
  <c r="H144" i="2"/>
  <c r="H143" i="2"/>
  <c r="H142" i="2"/>
  <c r="H141" i="2"/>
  <c r="H137" i="2"/>
  <c r="H136" i="2"/>
  <c r="H135" i="2"/>
  <c r="H134" i="2"/>
  <c r="H133" i="2"/>
  <c r="H132" i="2"/>
  <c r="H129" i="2"/>
  <c r="H128" i="2"/>
  <c r="H127" i="2"/>
  <c r="H126" i="2"/>
  <c r="H125" i="2"/>
  <c r="H122" i="2"/>
  <c r="H121" i="2"/>
  <c r="H118" i="2"/>
  <c r="H117" i="2"/>
  <c r="H116" i="2"/>
  <c r="H115" i="2"/>
  <c r="H114" i="2"/>
  <c r="H113" i="2"/>
  <c r="H80" i="2"/>
  <c r="H79" i="2"/>
  <c r="H77" i="2"/>
  <c r="H76" i="2"/>
  <c r="H74" i="2"/>
  <c r="H73" i="2"/>
  <c r="H72" i="2"/>
  <c r="H71" i="2"/>
  <c r="H70" i="2"/>
  <c r="H69" i="2"/>
  <c r="H68" i="2"/>
  <c r="H64" i="2"/>
  <c r="H63" i="2"/>
  <c r="H62" i="2"/>
  <c r="H61" i="2"/>
  <c r="H59" i="2"/>
  <c r="H58" i="2"/>
  <c r="H55" i="2"/>
  <c r="H54" i="2"/>
  <c r="H53" i="2"/>
  <c r="H52" i="2"/>
  <c r="H51" i="2"/>
  <c r="H48" i="2"/>
  <c r="H47" i="2"/>
  <c r="H46" i="2"/>
  <c r="H45" i="2"/>
  <c r="H44" i="2"/>
  <c r="H43" i="2"/>
  <c r="H41" i="2"/>
  <c r="H34" i="2"/>
  <c r="H35" i="2"/>
  <c r="H36" i="2"/>
  <c r="H37" i="2"/>
  <c r="H38" i="2"/>
  <c r="H33" i="2"/>
  <c r="H304" i="4" l="1"/>
  <c r="B35" i="2"/>
  <c r="B36" i="2" s="1"/>
  <c r="B37" i="2" s="1"/>
  <c r="B38" i="2" s="1"/>
  <c r="H282" i="4" l="1"/>
  <c r="B33" i="4" l="1"/>
  <c r="B34" i="4" s="1"/>
  <c r="B35" i="4" s="1"/>
  <c r="B36" i="4" s="1"/>
  <c r="B37" i="4" s="1"/>
  <c r="B38" i="4" s="1"/>
  <c r="B39" i="4" s="1"/>
  <c r="B40" i="4" s="1"/>
  <c r="B41" i="4" s="1"/>
  <c r="B42" i="4" s="1"/>
  <c r="H28" i="4" l="1"/>
  <c r="H119" i="2" l="1"/>
  <c r="H153" i="2" s="1"/>
  <c r="H130" i="2" l="1"/>
  <c r="H155" i="2" s="1"/>
  <c r="H151" i="2"/>
  <c r="H157" i="2" s="1"/>
  <c r="H123" i="2"/>
  <c r="H154" i="2" s="1"/>
  <c r="H138" i="2"/>
  <c r="H156" i="2" s="1"/>
  <c r="H158" i="2" l="1"/>
  <c r="H162" i="2" l="1"/>
  <c r="H6" i="3" s="1"/>
  <c r="D142" i="4" l="1"/>
  <c r="D141" i="4"/>
  <c r="D140" i="4"/>
  <c r="D119" i="4"/>
  <c r="D118" i="4"/>
  <c r="D117" i="4"/>
  <c r="D116" i="4"/>
  <c r="D115" i="4"/>
  <c r="D114" i="4"/>
  <c r="D113" i="4"/>
  <c r="H60" i="4"/>
  <c r="H64" i="4" s="1"/>
  <c r="H27" i="4"/>
  <c r="H26" i="4"/>
  <c r="H25" i="4"/>
  <c r="H24" i="4"/>
  <c r="H43" i="4" l="1"/>
  <c r="H61" i="4" s="1"/>
  <c r="H125" i="4"/>
  <c r="H140" i="4" s="1"/>
  <c r="H29" i="4"/>
  <c r="H380" i="4" s="1"/>
  <c r="H171" i="4"/>
  <c r="H181" i="4" s="1"/>
  <c r="H47" i="4"/>
  <c r="H62" i="4" s="1"/>
  <c r="H252" i="4"/>
  <c r="H255" i="4" s="1"/>
  <c r="H324" i="4"/>
  <c r="H345" i="4" s="1"/>
  <c r="H294" i="4"/>
  <c r="H312" i="4" s="1"/>
  <c r="H132" i="4"/>
  <c r="H141" i="4" s="1"/>
  <c r="H213" i="4"/>
  <c r="H217" i="4" s="1"/>
  <c r="H337" i="4"/>
  <c r="H347" i="4" s="1"/>
  <c r="H156" i="4"/>
  <c r="H179" i="4" s="1"/>
  <c r="H112" i="4"/>
  <c r="H120" i="4" s="1"/>
  <c r="H178" i="4"/>
  <c r="H182" i="4" s="1"/>
  <c r="H360" i="4"/>
  <c r="H374" i="4" s="1"/>
  <c r="H203" i="4"/>
  <c r="H215" i="4" s="1"/>
  <c r="H83" i="4"/>
  <c r="H115" i="4" s="1"/>
  <c r="H139" i="4"/>
  <c r="H142" i="4" s="1"/>
  <c r="H107" i="4"/>
  <c r="H119" i="4" s="1"/>
  <c r="H236" i="4"/>
  <c r="H253" i="4" s="1"/>
  <c r="H57" i="4"/>
  <c r="H63" i="4" s="1"/>
  <c r="H70" i="4"/>
  <c r="H113" i="4" s="1"/>
  <c r="H310" i="4"/>
  <c r="H314" i="4" s="1"/>
  <c r="H313" i="4"/>
  <c r="H366" i="4"/>
  <c r="H375" i="4" s="1"/>
  <c r="H101" i="4"/>
  <c r="H118" i="4" s="1"/>
  <c r="H193" i="4"/>
  <c r="H214" i="4" s="1"/>
  <c r="H89" i="4"/>
  <c r="H116" i="4" s="1"/>
  <c r="H224" i="4"/>
  <c r="H243" i="4"/>
  <c r="H254" i="4" s="1"/>
  <c r="H344" i="4"/>
  <c r="H348" i="4" s="1"/>
  <c r="H290" i="4"/>
  <c r="H311" i="4" s="1"/>
  <c r="H77" i="4"/>
  <c r="H114" i="4" s="1"/>
  <c r="H333" i="4"/>
  <c r="H346" i="4" s="1"/>
  <c r="H373" i="4"/>
  <c r="H376" i="4" s="1"/>
  <c r="H95" i="4"/>
  <c r="H117" i="4" s="1"/>
  <c r="H355" i="4"/>
  <c r="H207" i="4"/>
  <c r="H216" i="4" s="1"/>
  <c r="H167" i="4"/>
  <c r="H180" i="4" s="1"/>
  <c r="H143" i="4" l="1"/>
  <c r="H383" i="4" s="1"/>
  <c r="H256" i="4"/>
  <c r="H385" i="4" s="1"/>
  <c r="H183" i="4"/>
  <c r="H349" i="4"/>
  <c r="H121" i="4"/>
  <c r="H382" i="4" s="1"/>
  <c r="H218" i="4"/>
  <c r="H377" i="4"/>
  <c r="H315" i="4"/>
  <c r="H387" i="4" s="1"/>
  <c r="H388" i="4" l="1"/>
  <c r="H384" i="4"/>
  <c r="H30" i="2" l="1"/>
  <c r="H29" i="2"/>
  <c r="H28" i="2"/>
  <c r="H27" i="2"/>
  <c r="H26" i="2"/>
  <c r="H25" i="2"/>
  <c r="H31" i="2" s="1"/>
  <c r="H83" i="2" l="1"/>
  <c r="H81" i="2" l="1"/>
  <c r="H88" i="2" s="1"/>
  <c r="H65" i="2" l="1"/>
  <c r="H87" i="2" l="1"/>
  <c r="I6" i="3"/>
  <c r="J6" i="3" s="1"/>
  <c r="H39" i="2" l="1"/>
  <c r="H84" i="2" s="1"/>
  <c r="H49" i="2"/>
  <c r="H85" i="2" s="1"/>
  <c r="H56" i="2"/>
  <c r="H86" i="2" s="1"/>
  <c r="H89" i="2" l="1"/>
  <c r="H161" i="2" l="1"/>
  <c r="H163" i="2" s="1"/>
  <c r="H5" i="3" l="1"/>
  <c r="I5" i="3" s="1"/>
  <c r="J5" i="3" s="1"/>
  <c r="H7" i="3" l="1"/>
  <c r="I7" i="3"/>
  <c r="J7" i="3"/>
  <c r="H65" i="4" l="1"/>
  <c r="H381" i="4" s="1"/>
  <c r="H386" i="4"/>
  <c r="H389" i="4" l="1"/>
  <c r="H8" i="3" s="1"/>
  <c r="I8" i="3" s="1"/>
  <c r="I9" i="3" s="1"/>
  <c r="I10" i="3" s="1"/>
  <c r="H9" i="3" l="1"/>
  <c r="H10" i="3" s="1"/>
  <c r="J8" i="3"/>
  <c r="J10" i="3" l="1"/>
  <c r="J9" i="3"/>
  <c r="J11" i="3" l="1"/>
</calcChain>
</file>

<file path=xl/sharedStrings.xml><?xml version="1.0" encoding="utf-8"?>
<sst xmlns="http://schemas.openxmlformats.org/spreadsheetml/2006/main" count="1041" uniqueCount="506">
  <si>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</si>
  <si>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</si>
  <si>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</si>
  <si>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</si>
  <si>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</si>
  <si>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</si>
  <si>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</si>
  <si>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</si>
  <si>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</si>
  <si>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</si>
  <si>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</si>
  <si>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</si>
  <si>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</si>
  <si>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</si>
  <si>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</si>
  <si>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</si>
  <si>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</si>
  <si>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</si>
  <si>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</si>
  <si>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</si>
  <si>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</si>
  <si>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</si>
  <si>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</si>
  <si>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</si>
  <si>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</si>
  <si>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</si>
  <si>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</si>
  <si>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</si>
  <si>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</si>
  <si>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</si>
  <si>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</si>
  <si>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2. ПРИПРЕМНИ РАБОТИ</t>
  </si>
  <si>
    <t>км</t>
  </si>
  <si>
    <t>м1</t>
  </si>
  <si>
    <t>м2</t>
  </si>
  <si>
    <t>м3</t>
  </si>
  <si>
    <t>парче</t>
  </si>
  <si>
    <t>3. ДОЛЕН СТРОЈ</t>
  </si>
  <si>
    <t>Ископ на хумус со транспорт на материјалот во депонија</t>
  </si>
  <si>
    <t>3.ВКУПНО ЗА ДОЛЕН СТРОЈ:</t>
  </si>
  <si>
    <t>4.ГOРЕН СТРОЈ</t>
  </si>
  <si>
    <t>4.ВКУПНО ЗА ГОРЕН СТРОЈ:</t>
  </si>
  <si>
    <t>5. ОДВОДНУВАЊЕ:</t>
  </si>
  <si>
    <t>5.ВКУПНО ЗА ОДВОДНУВАЊЕ:</t>
  </si>
  <si>
    <t>ВКУПНО за 1. ОПШТИ РАБОТИ:</t>
  </si>
  <si>
    <t>ВКУПНО за 2. ПРИПРЕМНИ РАБОТИ:</t>
  </si>
  <si>
    <t>ВКУПНО за 3. ДОЛЕН СТРОЈ:</t>
  </si>
  <si>
    <t>ВКУПНО за 5. ОДВОДНУВАЊЕ:</t>
  </si>
  <si>
    <t xml:space="preserve"> </t>
  </si>
  <si>
    <t xml:space="preserve">Изработка на подтло </t>
  </si>
  <si>
    <t>10.2</t>
  </si>
  <si>
    <t>Парче</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</si>
  <si>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</si>
  <si>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</si>
  <si>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Дислокација на постојни столбови за инсталации</t>
  </si>
  <si>
    <t>Вкупно</t>
  </si>
  <si>
    <t>Вредност</t>
  </si>
  <si>
    <t xml:space="preserve">ВКУПНА ВРЕДНОСТ </t>
  </si>
  <si>
    <t>2.2</t>
  </si>
  <si>
    <t>2.4</t>
  </si>
  <si>
    <t>2.7</t>
  </si>
  <si>
    <t>3.1</t>
  </si>
  <si>
    <t>3.2</t>
  </si>
  <si>
    <t>3.4</t>
  </si>
  <si>
    <t>3.6</t>
  </si>
  <si>
    <t>3.11</t>
  </si>
  <si>
    <t>4.1</t>
  </si>
  <si>
    <t>4.2</t>
  </si>
  <si>
    <t>4.43</t>
  </si>
  <si>
    <t>4.52</t>
  </si>
  <si>
    <t>10.3</t>
  </si>
  <si>
    <t>10.6</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</si>
  <si>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</si>
  <si>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</si>
  <si>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</si>
  <si>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Име на Понудувачот:</t>
  </si>
  <si>
    <t>Име на овластениот потписник:</t>
  </si>
  <si>
    <t>Потпис и печат:</t>
  </si>
  <si>
    <t>Обележување и осигурање на трасата</t>
  </si>
  <si>
    <t>Набавка,транспорт и вградување на тампонски слој од дробен камен матријал за коловоз dmin=30 см до потребна збиеност</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</si>
  <si>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</si>
  <si>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Премачкување на слоевите на стар со нов асфалт со РБ200</t>
  </si>
  <si>
    <t>2.64</t>
  </si>
  <si>
    <t xml:space="preserve">Планирање и валирање на постелка </t>
  </si>
  <si>
    <t>Изработка на стабилизирана банкина изработена од материјал ист како Т.С. 4.1</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</si>
  <si>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</si>
  <si>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</si>
  <si>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транспорт, ископ и бетонирање на темели за носачи на сообраќајни знаци со бетон МБ20 и димензии 40X40X50 cm</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</si>
  <si>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</si>
  <si>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</si>
  <si>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</si>
  <si>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 xml:space="preserve">РЕКАПИТУЛАР - Изградба на некатегоризиран локален пат с.Новосељане-с.Косматац-с.Мургаш, Општина Куманово </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</si>
  <si>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</si>
  <si>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</si>
  <si>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1. ОПШТИ РАБОТИ</t>
  </si>
  <si>
    <t>1.2</t>
  </si>
  <si>
    <t>Изработка на план за контрола на квалитет</t>
  </si>
  <si>
    <t>паушал</t>
  </si>
  <si>
    <t>Дополнителни геотехнички истражувања и лабораториски тестирања</t>
  </si>
  <si>
    <t>1.6</t>
  </si>
  <si>
    <t>Изработка на проект на изведена состојба</t>
  </si>
  <si>
    <t>1.7</t>
  </si>
  <si>
    <t>Изработка на сообраќаен проект за времена измена на режим за сообраќај</t>
  </si>
  <si>
    <t>1.8</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</si>
  <si>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</si>
  <si>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 xml:space="preserve">Спроведување на мерки за животна средина и социјални аспекти согласно Планот за управување со животна средина и социјални аспекти </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</si>
  <si>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 Таблите треба да бидат изработени од цврст материјал со минимални димензии 150х200см.</t>
  </si>
  <si>
    <t>2.ВКУПНО ЗА ПРИПРЕМНИ РАБОТИ:</t>
  </si>
  <si>
    <t>1.ВКУПНО  ЗА ОПШТИ РАБОТИ:</t>
  </si>
  <si>
    <t>Тех. Спец.</t>
  </si>
  <si>
    <t>ВКУПНО за 6. СООБРАЌАЈНА СИГНАЛИЗАЦИЈА И ОПРЕМА:</t>
  </si>
  <si>
    <t>6. СООБРАЌАЈНА СИГНАЛИЗАЦИЈА И ОПРЕМА</t>
  </si>
  <si>
    <t>6.1 ВЕРТИКАЛНА СИГНАЛИЗАЦИЈА</t>
  </si>
  <si>
    <t>6.2 ХОРИЗОНТАЛНА СИГНАЛИЗАЦИЈА</t>
  </si>
  <si>
    <t>6.3 СООБРАЌАЈНА ОПРЕМА</t>
  </si>
  <si>
    <t xml:space="preserve">Набавка, транспорт и вградување на битуминизиран носив слој БНXС 16  d=7см </t>
  </si>
  <si>
    <t xml:space="preserve">ИЗГРАДБА НА ДЕЛ ОД УЛ.ЈОАКИМ ОСОГОВСКИ, ОПШТИНА КРИВА ПАЛАНКА </t>
  </si>
  <si>
    <t>Изработка на премини за подземни инсталации од МБ 30 на подлога МБ 20 со три ПВЦ Ф1000.</t>
  </si>
  <si>
    <t>Рушење на постоечки асфалт од коловоз d=10см со утовар и транспорт до локација или депонија посочена од страна на Инвеститорот-Општината.</t>
  </si>
  <si>
    <t>Стругање на коловоз кај мост д=0-5 см со утовар и транспорт на материјал до депонија на одредено растојание од 10 км обезбедена од инвеститорот.</t>
  </si>
  <si>
    <t xml:space="preserve">Рачно премачкување на вертикални и хоризонтални споеви меѓу стар и нов асфалт со разреден битумен РБ-200. </t>
  </si>
  <si>
    <t>Рушење на постоечки рабник со утовар и транспорт со утовар и транспорт на материјал до депонија на растојание од 10 км.</t>
  </si>
  <si>
    <t>Прскање со битуменска емулзија 250 гр/м2 меѓу асфалтни слоеви со набавка и транспорт.</t>
  </si>
  <si>
    <t>2.1. ПРИПРЕМНИ РАБОТИ</t>
  </si>
  <si>
    <t>Обележување на трасата (коти на проектирана нивелета, формирање на косина) и одржување за време на изведување на работите</t>
  </si>
  <si>
    <t>2. 2. ЗЕМЈАНИ РАБОТИ</t>
  </si>
  <si>
    <t>Ископ на земја-рачно II и III, категорија (10%)  со утовар  во возило</t>
  </si>
  <si>
    <t>2.5</t>
  </si>
  <si>
    <t>Одвоз на дел од ископана земја до депонија, L=5km</t>
  </si>
  <si>
    <t>Насипување на земјан материјал во слоеви од  д=30см со набивање зад ѕидовите</t>
  </si>
  <si>
    <t>Насипување на тампонски материјал во слоеви од  д=30см со набивањеод страната на улицата и под мршавиот бетон д=10 см</t>
  </si>
  <si>
    <t>2.2. ВКУПНО ЗА ЗЕМЈАНИ РАБОТИ:</t>
  </si>
  <si>
    <t>2.3. БЕТОНСКИ И АРМИРАЧКИ РАБОТИ ЗА АБ ЅИД 1</t>
  </si>
  <si>
    <t>Изработка на бетонска подлога од МБ20 со д=10см</t>
  </si>
  <si>
    <t>Изработка на армирано-бетонски темел од МБ30</t>
  </si>
  <si>
    <t>Изработка на армирано-бетонски ѕид од МБ30</t>
  </si>
  <si>
    <t xml:space="preserve">Набавка, обработка и вградување на арматура РА400-500/2 </t>
  </si>
  <si>
    <t>кг</t>
  </si>
  <si>
    <t>2.3.ВКУПНО ЗА БЕТОНСКИ И АРМИРАЧКИ РАБОТИ ЗА АБ ЅИД 1:</t>
  </si>
  <si>
    <t>2.4. БЕТОНСКИ И АРМИРАЧКИ РАБОТИ ЗА ПАРАПЕТЕН ЅИД</t>
  </si>
  <si>
    <t xml:space="preserve">Набавка, обработка и вградување на арматура Q335 </t>
  </si>
  <si>
    <t>2.5. БЕТОНСКИ И АРМИРАЧКИ РАБОТИ ЗА ПАРАПЕТЕН ЅИД НА КРАК КАЈ ШКОЛО</t>
  </si>
  <si>
    <t>2.5.ВКУПНО ЗА БЕТОНСКИ И АРМИРАЧКИ РАБОТИ ЗА ПАРАПЕТЕН ЅИД НА КРАК КАЈ ШКОЛО:</t>
  </si>
  <si>
    <t>2.6. БЕТОНСКИ И АРМИРАЧКИ РАБОТИ ЗА ПАРАПЕТЕН ЅИД НА КМ 0+099.67 ДО КМ 0+121.37</t>
  </si>
  <si>
    <t>2.6.ВКУПНО ЗА БЕТОНСКИ И АРМИРАЧКИ РАБОТИ ЗА ПАРАПЕТЕН ЅИД 0+099.67-0+121.37:</t>
  </si>
  <si>
    <t>2.7. БЕТОНСКИ И АРМИРАЧКИ РАБОТИ ЗА ПАРАПЕТЕН ЅИД НА КМ 0+140.60 ДО КМ 0+161.20</t>
  </si>
  <si>
    <t>2.7.ВКУПНО ЗА БЕТОНСКИ И АРМИРАЧКИ РАБОТИ ЗА ПАРАПЕТЕН ЅИД 0+140.60 ДО КМ 0+161.20:</t>
  </si>
  <si>
    <t>2.8. ОСТАНАТИ РАБОТИ</t>
  </si>
  <si>
    <t>Набавка и вградување на барбакани Ф60мм</t>
  </si>
  <si>
    <t>Набавка и вградување на стиропор д=3см за дилатација</t>
  </si>
  <si>
    <t>Набавка, транспорт и монтажа на метална ограда согласно желбите на инвеститорот</t>
  </si>
  <si>
    <t>2.8. ВКУПНО ЗА ОСТАНАТИ РАБОТИ:</t>
  </si>
  <si>
    <t>3. НОСЕЧКА ПЛАТФОРМА, ДЕЛНИЦА 1</t>
  </si>
  <si>
    <t>3.1 ПРИПРЕМНИ РАБОТИ</t>
  </si>
  <si>
    <t xml:space="preserve">Обележување и осигурување на трасата </t>
  </si>
  <si>
    <t>3.1. ВКУПНО ЗА ПРИПРЕМНИ РАБОТИ:</t>
  </si>
  <si>
    <t>3.2 ЗЕМЈАНИ РАБОТИ</t>
  </si>
  <si>
    <t xml:space="preserve">Рачен ископ на земја за темелите со рачно порамнување </t>
  </si>
  <si>
    <t>Набавка транспорт и вградување на тампон од дробен камен со дебелина од 30см до потребна збиеност како подлога за темели</t>
  </si>
  <si>
    <t xml:space="preserve">Изработка на долен носив слој од бетуминизиран материјал БНС 22 д=7см. </t>
  </si>
  <si>
    <t>Припрема на подлогата за асфалтирање со катјонска битуменска емулзија 0.4-0.5 кг/м2</t>
  </si>
  <si>
    <t>3.2. ВКУПНО ЗА ЗЕМЈАНИ РАБОТИ:</t>
  </si>
  <si>
    <t>3.3 АРМИРАНО БЕТОНСКИ РАБОТИ</t>
  </si>
  <si>
    <t>Набавка транспорт и поставување на подлога за темелите од посен бетон со дебелина од 7см</t>
  </si>
  <si>
    <t>кгр</t>
  </si>
  <si>
    <t>Набавка транспорт  и вградување на челична ограда од кутиести профили40/40/5 (према даден детал)</t>
  </si>
  <si>
    <r>
      <rPr>
        <sz val="11"/>
        <rFont val="Arial Narrow"/>
        <family val="2"/>
      </rPr>
      <t>м</t>
    </r>
    <r>
      <rPr>
        <sz val="7"/>
        <rFont val="Arial Narrow"/>
        <family val="2"/>
      </rPr>
      <t>1</t>
    </r>
  </si>
  <si>
    <r>
      <rPr>
        <sz val="11"/>
        <rFont val="Arial Narrow"/>
        <family val="2"/>
      </rPr>
      <t>м</t>
    </r>
    <r>
      <rPr>
        <sz val="7"/>
        <rFont val="Arial Narrow"/>
        <family val="2"/>
      </rPr>
      <t>2</t>
    </r>
  </si>
  <si>
    <t>3.3. ВКУПНО ЗА АРМИРАНО БЕТОНСКИ РАБОТИ:</t>
  </si>
  <si>
    <t>4. АТМОСФЕРСКА КАНАЛИЗАЦИЈА-КРАК 1, ДЕЛНИЦА 1</t>
  </si>
  <si>
    <t>4.1. ПРИПРЕМНИ РАБОТИ</t>
  </si>
  <si>
    <t>Геодетско снимање,исколчување, обележување и нивелирање при изведба  на трасата за атмосферска канализација и сливници .</t>
  </si>
  <si>
    <t>m'</t>
  </si>
  <si>
    <t>Сечење на асфалтни површинид  со дебелина  до 10 см .(Количината  е од 1 м исечена должина.За попречно сечење на ровотсе признава  на секои 2 метри)</t>
  </si>
  <si>
    <t>Рушење на асфалтни површини машински, со дебелина   до10 см, со утовар во возило и транспорт до  локална депонија л=5 км одредена од инвеститорот .</t>
  </si>
  <si>
    <t>m2</t>
  </si>
  <si>
    <t>Асфалтирање на оштетени површини со асфалт БНХС 16 со дебелина до д= 7 до 10см</t>
  </si>
  <si>
    <r>
      <t>m</t>
    </r>
    <r>
      <rPr>
        <vertAlign val="superscript"/>
        <sz val="12"/>
        <rFont val="Cambria"/>
        <family val="1"/>
      </rPr>
      <t>2</t>
    </r>
  </si>
  <si>
    <t xml:space="preserve">Демонтажа на бехатон коцки со  одвоз и скадирање  до место назначено од инвеститорот. </t>
  </si>
  <si>
    <t xml:space="preserve">Само транспорт и монтажа и на бехатон коцки </t>
  </si>
  <si>
    <t>Лоцирање на постојни подземни инсталации со внимателен ископ, снимање на фактичка состојба и заштита на пронајдените инсталации.</t>
  </si>
  <si>
    <t>пауш.</t>
  </si>
  <si>
    <t>4.9</t>
  </si>
  <si>
    <t>Изработка на подграда  кај слабо носиви почви подлабоки од 1.25  при слаб и слаб земјан притисок.(предвидено 10%)</t>
  </si>
  <si>
    <t>Набавка, транспорт и поставување на габион со димензии 2х1х0.5 на излезот на цевката во реката.</t>
  </si>
  <si>
    <t>бр</t>
  </si>
  <si>
    <t>4.2. ЗЕМЈАНИ РАБОТИ</t>
  </si>
  <si>
    <t xml:space="preserve">Машински ископ на земја 80% за ров  во тесен обем  во материјал III и IV кат. длабочина од 0 до 2.0м </t>
  </si>
  <si>
    <t>m3</t>
  </si>
  <si>
    <t xml:space="preserve">Рачен ископ на земја 20% за ров  во тесен обем  во материјал III и IV кат. длабочина од 0 до 2.0м </t>
  </si>
  <si>
    <t>Машински ископ на земја 90% за шахти со рачен докоп 10%    во материјал III и IV кат. длабочина до  2.0м   со утовар во возило.</t>
  </si>
  <si>
    <t>Комбиниран ископ на земја за сливници и ров на сливници во материјал III и IV кат. длабочина од 0.9м  до1.2м со утовар во возило.</t>
  </si>
  <si>
    <t xml:space="preserve">Фино планирање и набивање на дното на ровот. </t>
  </si>
  <si>
    <t>Набавка, транспорт и поставување на постелка од песок d=10 cm под,околу и 10цм над цевка  .</t>
  </si>
  <si>
    <t>Машински утовар и транспорт на  ископаниот материјал во депонија до L=10 KM</t>
  </si>
  <si>
    <t>Набавка, транспорт , насипување и набивање во слоеви на ровот, со дробен камен фракција о-50  до потребна збиеност со испитување.</t>
  </si>
  <si>
    <t>4.3.БЕТОНСКИ РАБОТИ</t>
  </si>
  <si>
    <t>Набавка, транспорт и вградување на тело на улични сливници од армирано бетонски цефки ф 400мм со висина 1.40 на бетонски фундамент во се према даден детал.</t>
  </si>
  <si>
    <t>Набавка, транспорт и вградување на лиено железни решетки за сливници според МКС ЕН 124 класа D 400, према даден детал</t>
  </si>
  <si>
    <t>4.3.ВКУПНО ЗА БЕТОНСКИ РАБОТИ:</t>
  </si>
  <si>
    <t>4.4.МОНТАЖНИ РАБОТИ</t>
  </si>
  <si>
    <t>Набавка, транспорт и монтажа на DN OD250 mm полипропиленски канализациони цевки со класа на крутост SN8, според EN ISO 9969,или еквивалентно изработена согласно EN 13476-3-или еквивалентно стандардна со приклучна спојка. Цевките мора да поседуваат сертификат за квалитет од ЕУ институт</t>
  </si>
  <si>
    <t>Набавка, транспорт и монтажа наDN OD 315 mm полипропиленски канализациони цевки со класа на крутост SN8, според EN ISO 9969,или еквивалентно изработена согласно EN 13476-3-или еквивалентно стандардна со приклучна спојка. Цевките мора да поседуваат сертификат за квалитет од ЕУ институт</t>
  </si>
  <si>
    <t>Набавка, транспорт и монтажа наDN ID 300 mm полипропиленски канализациони цевки со класа на крутост SN8, според EN ISO 9969,или еквивалентно изработена согласно EN 13476-3-или еквивалентно стандардна со приклучна спојка. Цевките мора да поседуваат сертификат за квалитет од ЕУ институт</t>
  </si>
  <si>
    <t>Набавка транспорт и вградување на лиено железен фиксен капак со кружен отвор Ф 600мм поставен на претходно изведена А:Б плоча , тежок тип 80кг за носивост од 400 КN(RP 213)или еквивалентно.</t>
  </si>
  <si>
    <t>ком</t>
  </si>
  <si>
    <t>Набавка транспорт и монтажа на армирано бетонски шахти од високовибрирани готови елементи на бетонски фундамент со изработка на двојна арм бетонса горна плоча МБ 30, со комплет изработка на кинета и набавка и монтажа на железни качувалки со средна длабина на шахти од1.60</t>
  </si>
  <si>
    <t>4.4.ВКУПНО ЗА МОНТАЖНИ РАБОТИ:</t>
  </si>
  <si>
    <t>ВКУПНО за 4.1. ПРИПРЕМНИ РАБОТИ:</t>
  </si>
  <si>
    <t>ВКУПНО за 4.2. ЗЕМЈАНИ РАБОТИ:</t>
  </si>
  <si>
    <t>ВКУПНО за 4.3. БЕТОНСКИ РАБОТИ:</t>
  </si>
  <si>
    <t>ВКУПНО за 4.4. МОНТАЖНИ РАБОТИ:</t>
  </si>
  <si>
    <t>5. АТМОСФЕРСКА КАНАЛИЗАЦИЈА-КРАК 3, ДЕЛНИЦА 1</t>
  </si>
  <si>
    <t>Геодетско снимање,исколчување, обележување и нивелирање при изведба  на трасата за атмосферска канализација и сливници 58.27+4.5+3.74=66.51</t>
  </si>
  <si>
    <t>Изработка на подграда  кај слабо носиви почви подлабоки од 1.25  при слаб и слаб земјан притисок.(предвидено 20%)</t>
  </si>
  <si>
    <t>Машински ископ на земја 80% за ров  во тесен обем  во материјал III и IV кат. длабочина од 0 до 2.0м 189.43*0.8=151.54</t>
  </si>
  <si>
    <t>Рачен ископ на земја 20% за ров  во тесен обем  во материјал III и IV кат. длабочина од 0 до 2.0м 189.43*0.2=37.89</t>
  </si>
  <si>
    <t>Набавка, транспорт и монтажа наOD250 mm полипропиленски канализациони цевки со класа на крутост SN8, според EN ISO 9969,или еквивалентно изработена согласно EN 13476-3-или еквивалентно стандардна со приклучна спојка. Цевките мора да поседуваат сертификат за квалитет од ЕУ институт</t>
  </si>
  <si>
    <t>Набавка транспорт и монтажа на армирано бетонски шахти од високовибрирани готови елементи на бетонски фундамент со изработка на двојна арм бетонса горна плоча МБ 30, со комплет изработка на кинета и набавка и монтажа на железни качувалки со средна длабина на шахти од1.5</t>
  </si>
  <si>
    <t>6.1. МОНТАЖНИ РАБОТИ</t>
  </si>
  <si>
    <t xml:space="preserve">Демонтажа и повторна мотажа на постоечки метални  квадратни сливни решетки,со нивелирање до потребна кота, на постоечко  бетонско тело ф400. </t>
  </si>
  <si>
    <t xml:space="preserve">Демонтажа и повторна мотажа на постоечки метални  кружни и квадратни поклопци на постоечки шахти ,со нивелирање до потребна кота. </t>
  </si>
  <si>
    <t xml:space="preserve">Демонтажа и повторна мотажа на постоечки метални  кружни водоводни капи  ,со нивелирање до потребна кота. </t>
  </si>
  <si>
    <t>7.ЕЛЕКТРОТЕХНИКА, ДЕЛНИЦА 1</t>
  </si>
  <si>
    <t>7.1. ГРАДЕЖНО ЗЕМЈАНИ РАБОТИ И ЗАШТИТА НА ПРОВОДНИЦИ</t>
  </si>
  <si>
    <r>
      <t>m</t>
    </r>
    <r>
      <rPr>
        <vertAlign val="superscript"/>
        <sz val="12"/>
        <color theme="1"/>
        <rFont val="Cambria"/>
        <family val="1"/>
      </rPr>
      <t>3</t>
    </r>
  </si>
  <si>
    <t xml:space="preserve">Изработка на бетонски фундамент со марка бетон МБ20 за поставување канделабри, со вградени анкер шрафови, пластични свитливи црева Ø70 мм., за влез-излез на кабелот, лента за заземјување FeZn30x4 mm. со вкрсно парче Фундаментот се изработува со димензии (100x100x100 цм.) за висина на столбот од 8,0 м. како што е прикажано во деталите. Се плаќа од парче </t>
  </si>
  <si>
    <t>Поставување на заштитни коруби (ПВЦ штитници) и ПВЦ трака за предупредување над каблите во ровот</t>
  </si>
  <si>
    <t>м</t>
  </si>
  <si>
    <t>Демонтирање, отстранување на постоечките 10 столбови, темели и кабел во делот на трасата на сообраќајницата која е предмет на реконструкција. Постоечките столбови се со просечна височина од 6 м.</t>
  </si>
  <si>
    <t>Исколчување и обележување на траса, столбни места, приклучен ормар, порамнување на терен како подготовка за земјано градежни работи</t>
  </si>
  <si>
    <t>Дислокација на постоечки среднонапонски 10kV кабел</t>
  </si>
  <si>
    <t>Дислокација на постоечки разводен ормар</t>
  </si>
  <si>
    <t>7.2. РАЗВОДНИ ТАБЛИ, ПРОВОДНИЦИ И НАПОЈНИ КАБЛИ</t>
  </si>
  <si>
    <t>Да се набави, испорача и постави на места на  премин на кабелот под сообраќајница, тврда пластична цевка со мин Ø100 мм. во веќе ископан ров. Низ цевката да се постави напојниот кабел за да се заштити од механички оштетувања. Низ една цевка да се постави  само еден кабел. Комплетно набавено, поставено и способно за работа</t>
  </si>
  <si>
    <t>Трошоци за електро енергетски приклучок со услови за мерење на потрошената електрична енергија</t>
  </si>
  <si>
    <t>7.3. СВЕТИЛКИ И МЕТАЛНИ СТОЛБОВИ</t>
  </si>
  <si>
    <t>Набавка, испорака и монтажа на столб со висина од h=8,0 m., опремен со приклучна кутија со степен на заштита IP54, со адекватен број автоматски осигурувачи B10, 1p, клеми за „влез-излез“ на кабел  35 мм2 ожичен од осигурувач до светилка со проводник NAYY-2x2,5 mm2 (l=10 m.). Столбот да биде изработен од топловалани челични цевки во заварена изведба,  трисегментни, соодветно заштитени од корозија  поцинкувани, комплет со адаптер за монтажа на соодветна лира. Анкерните завртки да се залијат со врел битумен. За се комплет заедно со монтажа се плаќа од парче</t>
  </si>
  <si>
    <t>Набавка, испорака и монтажа на челична конзола, топло поцинкувана еднокрака лира за носење на светилката, соодветно заштитена од корозија, поцинкувана, според, димензии прикажани на цртеж бр.6</t>
  </si>
  <si>
    <t>Мерење на отпорот на распростирање на заштитниот заземјувач на јавното осветлување, металните столбови и ормарите и издавање на атест од овластена фирма, која располага со сертификат за калибрација на мерниот инструмент кој го користи. Се плаќа паушално</t>
  </si>
  <si>
    <t>Мерење на средна, минимална и максимална осветленост на трасата, мерење на погонската сјајност со соодветен инструмент за таа намена и издавање на атест од овластена фирма, која  располага со сертификат за калибрација на мерниот инструмент кој го користи. Се плаќа паушално</t>
  </si>
  <si>
    <t xml:space="preserve">Изработка на фотометриска пресметка за конкретниот распоред на столбови согласно Основниот проект и со светилките кои Инвеститорот планира да ги вгради </t>
  </si>
  <si>
    <t>7.3.ВКУПНО ЗА СВЕТИЛКИ И МЕТАЛНИ СТОЛБОВИ:</t>
  </si>
  <si>
    <t>ВКУПНО за 7.1. ГРАДЕЖНО ЗЕМЈАНИ РАБОТИ И ЗАШТИТА НА ПРОВОДНИЦИ:</t>
  </si>
  <si>
    <t>ВКУПНО за 7.2. РАЗВОДНИ ТАБЛИ, ПРОВОДНИЦИ И НАПОЈНИ КАБЛИ:</t>
  </si>
  <si>
    <t>ВКУПНО за 7.3. СВЕТИЛКИ И МЕТАЛНИ СТОЛБОВИ:</t>
  </si>
  <si>
    <t>ВКУПНО ЗА 7. ЕЛЕКТРОТЕХНИКА:</t>
  </si>
  <si>
    <t>8.1 ВЕРТИКАЛНА СИГНАЛИЗАЦИЈА</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</si>
  <si>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</si>
  <si>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транспорт и поставување на сообраќајни знаци со облик на правоаголник со димензии L=600 mm H=900 mm, класа на ретрорефлексија II</t>
  </si>
  <si>
    <t>Набавка, транспорт и поставување на сообраќајни знаци (дополнителна табла) со облик на правоаголник со димензии L=600 mm H=250 mm, класа на ретрорефлексија II</t>
  </si>
  <si>
    <t>8.2 ХОРИЗОНТАЛНА СИГНАЛИЗАЦИЈА</t>
  </si>
  <si>
    <t>Набавка, транспорт, чистење на коловозна површина, маркирање и изведување на тенкослојни рефлектирачки останати ознаки и натписи во бела боја</t>
  </si>
  <si>
    <t>Набавка и транспорт, чистење на коловозна површина, маркирање и изведување на тенкослојни надолжни  рефлектирачки ознаки во бела боја за паркинг места</t>
  </si>
  <si>
    <t>Набавка, транспорт, чистење на коловозна површина, маркирање и изведување на тенкослојни рефлектирачки останати ознаки и натписи во жолта боја</t>
  </si>
  <si>
    <t>8.3 СООБРАЌАЈНА ОПРЕМА</t>
  </si>
  <si>
    <t>Набавка, транспорт и поставување на пешачка ограда со висина на поставена на тротоар H=1000mm</t>
  </si>
  <si>
    <t>Набавка, транспорт и поставување на пешачка ограда со висина на поставена на мост/пропуст H=1100mm</t>
  </si>
  <si>
    <t>Набавка, транспорт и поставување на направи за смирување на сообраќајот - Гумена вештачка издаденост делумно плато со димензии L=3000 mm W=1700 mm и H=70 mm</t>
  </si>
  <si>
    <t>Набавка, транспорт и поставување на сообраќајни огледала со облик на круг со дијаметар D=600 mm со надворешен раб со рефлектирачки наизменични полиња во црвена и бела боја</t>
  </si>
  <si>
    <t>Набавка, транспорт и поставување на гумени столпчиња во портокалова боја со рефлектирачки полиња во бела боја со висина H=750 mm</t>
  </si>
  <si>
    <t>9.3. ДОЛЕН СТРОЈ</t>
  </si>
  <si>
    <t>9.4.ГOРЕН СТРОЈ</t>
  </si>
  <si>
    <t>Набавка транспорт и вградување на абечки асфалтбетонски АБ 16А согласно МКС или аналогно АС 16 surf согласно EN 13108-1 дебелина од 6 см, физичко-механичките и реолошките карактеристики се дадени во прилог на овој проект во делот на технички услови.</t>
  </si>
  <si>
    <t>9.5. ОДВОДНУВАЊЕ:</t>
  </si>
  <si>
    <t>Тесен ископ со изведба и оформување за дренажа согласно детал и технички услови.</t>
  </si>
  <si>
    <t>Набавка транспорт и вградување на геотекстил 200гр/м2 за потребите при изработка на дренажа.</t>
  </si>
  <si>
    <t>Набавка транспорт и вградување на тампонски материјал за дренажа до потребна сбиеност 95 Мp согласно технички услови.</t>
  </si>
  <si>
    <t>ВКУПНО за 9.2. ПРИПРЕМНИ РАБОТИ:</t>
  </si>
  <si>
    <t>ВКУПНО за 9.3. ДОЛЕН СТРОЈ:</t>
  </si>
  <si>
    <t>ВКУПНО за 9.5. ОДВОДНУВАЊЕ:</t>
  </si>
  <si>
    <t>10.АТМОСФЕРСКА КАНАЛИЗАЦИЈА-КРАК 2-ДЕЛНИЦА 2</t>
  </si>
  <si>
    <t>ВКУПНО за 10.1. ПРИПРЕМНИ РАБОТИ:</t>
  </si>
  <si>
    <t>11.ДИСЛОКАЦИЈА И НИВЕЛИРАЊЕ НА ПОСТОЕЧКИ СЛИВНИЦИ И ШАХТИ, ДЕЛНИЦА 2</t>
  </si>
  <si>
    <t>11.1. МОНТАЖНИ РАБОТИ</t>
  </si>
  <si>
    <t>12.1. ПРИПРЕМНИ РАБОТИ</t>
  </si>
  <si>
    <t>Обележување на трасата (коти на проектирана нивелета, формирање на косина) и одржување за време на изведување на работите.</t>
  </si>
  <si>
    <t>12.2. ЗЕМЈАНИ РАБОТИ</t>
  </si>
  <si>
    <t>Ископ на земја-машинскиво широк откоп , II иIII  категорија (90%)  со утовар  во возило.</t>
  </si>
  <si>
    <t>Ископ на земја-рачно II иIII , категорија (10%)  со утовар  во возило.</t>
  </si>
  <si>
    <t>Одвоз на  ископана земја до депонија, L=5km</t>
  </si>
  <si>
    <t>12.3.ОСТАНАТИ РАБОТИ</t>
  </si>
  <si>
    <t>12.3.ВКУПНО ЗА ОСТАНАТИ РАБОТИ:</t>
  </si>
  <si>
    <t>ВКУПНО за 12.1. ПРИПРЕМНИ РАБОТИ:</t>
  </si>
  <si>
    <t>ВКУПНО за 12.2. ЗЕМЈАНИ РАБОТИ:</t>
  </si>
  <si>
    <t>ВКУПНО за 12.3. ОСТАНАТИ РАБОТИ:</t>
  </si>
  <si>
    <t>ВКУПНО ЗА 12. АТМОСФЕРСКА КАНАЛИЗАЦИЈА-ДРЕНАЖА, ДЕЛНИЦА 2:</t>
  </si>
  <si>
    <t xml:space="preserve">РЕКАПИТУЛАР - ИЗГРАДБА НА ДЕЛ ОД УЛ.ЈОАКИМ ОСОГОВСКИ, ОПШТИНА КРИВА ПАЛАНКА </t>
  </si>
  <si>
    <t>ВКУПНО ЗА ОПШТИНА КРИВА ПАЛАНКА (ден. без ДДВ):</t>
  </si>
  <si>
    <t>3.3</t>
  </si>
  <si>
    <t>3.7</t>
  </si>
  <si>
    <t>РЕКАПИТУЛАР - Реконструкција на ул. 300 Ајдучка Чешма Куманово</t>
  </si>
  <si>
    <t>БАРАЊЕ ЗА ПОНУДИ - Тендер 6 - Дел 1 - Анекс 1 
Реф. Бр.: LRCP-9034-MK-RFB-A.2.1.6 - Тендер 6 -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</si>
  <si>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СЕ ВКУПНО</t>
  </si>
  <si>
    <t>СЕ ВКУПНО -  РЕКОНСТРУКЦИЈА НА УЛ. 300 АЈДУЧКА ЧЕШМА, КУМАНОВО</t>
  </si>
  <si>
    <t>РЕКОНСТРУКЦИЈА НА УЛИЦА 300 АЈДУЧКА ЧЕШМА, ОПШТИНА КУМАНОВО</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</si>
  <si>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</si>
  <si>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5. СООБРАЌАЈНА СИГНАЛИЗАЦИЈА И ОПРЕМА</t>
  </si>
  <si>
    <t>5.1 ВЕРТИКАЛНА СИГНАЛИЗАЦИЈА</t>
  </si>
  <si>
    <t>5.2 ХОРИЗОНТАЛНА СИГНАЛИЗАЦИЈА</t>
  </si>
  <si>
    <t>5. ВКУПНО ЗА СООБРАЌАЈНА СИГНАЛИЗАЦИЈА И ОПРЕМА:</t>
  </si>
  <si>
    <t>ВКУПНО за 5. СООБРАЌАЈНА СИГНАЛИЗАЦИЈА И ОПРЕМА:</t>
  </si>
  <si>
    <t>ВКУПНО ЗА ОПШТИНА КУМАНОВО</t>
  </si>
  <si>
    <t>СЕ ВКУПНО -  ИЗГРАДБА НА НЕКАТЕГОРИЗИРАН ЛОКАЛЕН ПАТ СЕЛО НОВОСЕЉАНЕ-СЕЛО КОСМАТАЦ-СЕЛО МУРГАШ, ОПШТИНА КУМАНОВО</t>
  </si>
  <si>
    <t>Предмер Пресметка Бр 3 - ИЗГРАДБА НА ДЕЛ ОД УЛ.ЈОАКИМ ОСОГОВСКИ, ОПШТИНА КРИВА ПАЛАНКА</t>
  </si>
  <si>
    <t>СЕ ВКУПНО ТЕНДЕР 6 ДЕЛ 1 (ден. без ДДВ):</t>
  </si>
  <si>
    <t>Предмер Пресметка Бр 2 - РЕКОНСТРУКЦИЈА НА УЛ. 300 АЈДУЧКА ЧЕШМА, КУМАНОВО</t>
  </si>
  <si>
    <t>Предмер Пресметка Бр 1 - ИЗГРАДБА НА НЕКАТЕГОРИЗИРАН ЛОКАЛЕН ПАТ СЕЛО НОВОСЕЉАНЕ-СЕЛО КОСМАТАЦ-СЕЛО МУРГАШ, ОПШТИНА КУМАНОВО</t>
  </si>
  <si>
    <t>1.3.1           
 1.3.4</t>
  </si>
  <si>
    <t>Расчистување на трасата од грмушки, дрвја и корења</t>
  </si>
  <si>
    <t xml:space="preserve">Дислокација постоечка жичана ограда </t>
  </si>
  <si>
    <t>Сечење на асфалтна конструкција за спој со постоечки асфалт нормално и паралелно на осовината при вклопување со постоечки асфалт</t>
  </si>
  <si>
    <t>Машински ископ на земја во широк откоп  III и IV категорија  со утовар и транспорт до локација или депонија посочена од страна на Инвеститорот - Општината.</t>
  </si>
  <si>
    <t>од траса со транспорт во депонија до 10 км</t>
  </si>
  <si>
    <t xml:space="preserve">Изработка на насип од земјан материјал </t>
  </si>
  <si>
    <t xml:space="preserve">Планирање на косини </t>
  </si>
  <si>
    <t xml:space="preserve">Чистење на постоечки пропусти </t>
  </si>
  <si>
    <t xml:space="preserve">Уредување на постелка - планум на долен строј </t>
  </si>
  <si>
    <t>Ископ на канали во материјал III и IV категорија</t>
  </si>
  <si>
    <t xml:space="preserve">Изработка на бетонски цеваст пропуст, комплет со армирано бетонски глави и/или казанче </t>
  </si>
  <si>
    <t>Набавка, транспорт и вградување на бетонски рабници 18/24, МB40 на темел од МB20 со фугирање.</t>
  </si>
  <si>
    <t xml:space="preserve">Набавка транспорт и вградување на бетонска каналета 50х50см МБ40 поставена на бетон МB20 со d=10см </t>
  </si>
  <si>
    <t>Ø1500</t>
  </si>
  <si>
    <t xml:space="preserve">од траса со попречно буткање, складирање до 60м </t>
  </si>
  <si>
    <t>Ø400</t>
  </si>
  <si>
    <t>Ø500</t>
  </si>
  <si>
    <t>Ø600</t>
  </si>
  <si>
    <t>Набавка, транспорт и вградување на тампонски слој од дробен камен материјал dmin=30 см до потребна збиеност</t>
  </si>
  <si>
    <t>Рушење на постоечки асфалт од коловоз со утовар и транспорт до локација или депонија посочена од страна на Инвеститорот-Општината.</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</si>
  <si>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режимот на сообраќај. </t>
  </si>
  <si>
    <t>ИЗГРАДБА НА НЕКАТЕГОРИЗИРАН ЛОКАЛЕН ПАТ СЕЛО НОВОСЕЉАНЕ-СЕЛО КОСМАТАЦ-СЕЛО МУРГАШ, ОПШТИНА КУМАНОВО</t>
  </si>
  <si>
    <t>Машински ископ (80%) на земја во широк откоп III и IV категорија со утовар и транспорт до локација или депонија посочена од страна на Инвеститорот - Општината.</t>
  </si>
  <si>
    <t>Рачен ископ на земја (20%), III категорија во широк откоп со утовар и транспорт до локација или депонија посочена од страна на Инвеститорот - Општината.</t>
  </si>
  <si>
    <t xml:space="preserve">Изработка на подтло за коловоз и тротоари  </t>
  </si>
  <si>
    <t xml:space="preserve">Дренирање и одводнување (набавка на материјал, транспорт и изведба на дренажен канал од полуперфорирани цевки Ф100 со филтерски материјал (4-8мм) 20%, (8-16мм) 20% и (16-32мм) 60% на подлога од бетон и песочен слој д=10см за одводнување на тампонскиот слој </t>
  </si>
  <si>
    <t>Набавка, транспорт и вградување на тампонски слој од дробен камен материјал за тротоари dmin=20 см до потребна збиеност</t>
  </si>
  <si>
    <t>Набавка, транспорт и вградување на тампонски слој од дробен камен материјал за коловоз dmin=30 см до потребна збиеност</t>
  </si>
  <si>
    <t>Набавка, транспорт и вградување на мали бетонски рабници 8/15, МB40 на темел од МB20 со фугирање</t>
  </si>
  <si>
    <t xml:space="preserve">Набавка, транспорт и вградување на битуминизиран носив слој БНXС 16 d=7см </t>
  </si>
  <si>
    <t>Набавка, транспорт и вградување на бетонски павер елементи за тротоари и подигнати крстосници д=6см, поставени на ситен песок од 3-5см.</t>
  </si>
  <si>
    <t>/</t>
  </si>
  <si>
    <t>Ископ на отвори во земја III и IV категорија, за изработка на фундаменти за столбови (со височина од h=8,0 m.). За се комплет со  однесување на вишокот на земја до 5 км. Се плаќа од м3 (1,0 x 1,0 x 1,0 = 1,0 m3 x 13)</t>
  </si>
  <si>
    <t xml:space="preserve">Расчистување на теренот, порамнување и припрема за оперативна работа </t>
  </si>
  <si>
    <t xml:space="preserve">Изработка на горен абечки слој од асфалт бетон АБ 11 д=5см   </t>
  </si>
  <si>
    <t>9.1. ПРИПРЕМНИ РАБОТИ</t>
  </si>
  <si>
    <t xml:space="preserve">9.1. ВКУПНО ЗА ПРИПРЕМНИ РАБОТИ: </t>
  </si>
  <si>
    <t>Попречно сечење на постоечки асфалт d=10 см</t>
  </si>
  <si>
    <t xml:space="preserve">1. ВКУПНО  ЗА ОПШТИ РАБОТИ: </t>
  </si>
  <si>
    <t>1.1. ПРИПРЕМНИ РАБОТИ</t>
  </si>
  <si>
    <r>
      <t xml:space="preserve">Рушење на постоечки бехатон </t>
    </r>
    <r>
      <rPr>
        <sz val="12"/>
        <color rgb="FF00B050"/>
        <rFont val="StobiSerif Regular"/>
        <family val="3"/>
      </rPr>
      <t>плочи</t>
    </r>
    <r>
      <rPr>
        <sz val="12"/>
        <rFont val="StobiSerif Regular"/>
        <family val="3"/>
        <charset val="1"/>
      </rPr>
      <t>, складирање во депонија обезбедена од инвеститорот.</t>
    </r>
  </si>
  <si>
    <t>Рушење на постоечки ѕидови ( цокле до 1м висина ) со ограда</t>
  </si>
  <si>
    <t>Набавка транспорт и вградување на врзано битуменизиран слој БНС 22а или аналогно АС 22bin согласно EN 13108-1 д=10 cm, физичко механичките и реолошките карактеристики се дадени во прилог на овој проект во делот на технички услови.</t>
  </si>
  <si>
    <t>1. ГРАДЕЖНО, ДЕЛНИЦА 1 (ОД СОЛАРСКИ МОСТ ДО ДОЛ НУМУЛИЈА)</t>
  </si>
  <si>
    <t>0. ОПШТИ РАБОТИ</t>
  </si>
  <si>
    <t xml:space="preserve">1.1.ВКУПНО ЗА ПРИПРЕМНИ РАБОТИ: </t>
  </si>
  <si>
    <t>1.2. ДОЛЕН СТРОЈ</t>
  </si>
  <si>
    <t>1.2. ВКУПНО ЗАДОЛЕН СТРОЈ:</t>
  </si>
  <si>
    <t>1.3.ГOРЕН СТРОЈ</t>
  </si>
  <si>
    <t>1.3. ВКУПНО ЗА ГОРЕН СТРОЈ:</t>
  </si>
  <si>
    <t>1.4. ОДВОДНУВАЊЕ:</t>
  </si>
  <si>
    <t>ВКУПНО за 1.1. ПРИПРЕМНИ РАБОТИ:</t>
  </si>
  <si>
    <t>ВКУПНО за 1.2. ДОЛЕН СТРОЈ:</t>
  </si>
  <si>
    <t>ВКУПНО за 1.3. ГОРЕН СТРОЈ</t>
  </si>
  <si>
    <t>ВКУПНО за 1.4. ОДВОДНУВАЊЕ:</t>
  </si>
  <si>
    <t>1.4. ВКУПНО ЗА ОДВОДНУВАЊЕ:</t>
  </si>
  <si>
    <t>ВКУПНО за 1. ГРАДЕЖНО, ДЕЛНИЦА 1 (ОД СОЛАРСКИ МОСТ ДО ДОЛ НУМУЛИЈА):</t>
  </si>
  <si>
    <t>2.1. ВКУПНО ЗА ПРИПРЕМНИ РАБОТИ:</t>
  </si>
  <si>
    <t>Ископ на земја-машински во широк откоп, II и III категорија (90%,со утовар  во возило)</t>
  </si>
  <si>
    <t>9.3. ВКУПНО ЗА ДОЛЕН СТРОЈ:</t>
  </si>
  <si>
    <t>10.1. ПРИПРЕМНИ РАБОТИ</t>
  </si>
  <si>
    <t>10.2. ЗЕМЈАНИ РАБОТИ</t>
  </si>
  <si>
    <t>10.3.БЕТОНСКИ РАБОТИ</t>
  </si>
  <si>
    <t>10.3ВКУПНО ЗА БЕТОНСКИ РАБОТИ:</t>
  </si>
  <si>
    <t>10.4.МОНТАЖНИ РАБОТИ</t>
  </si>
  <si>
    <t>ВКУПНО ЗА 10.АТМОСФЕРСКА КАНАЛИЗАЦИЈА - КРАК 2, ДЕЛНИЦА 2:</t>
  </si>
  <si>
    <t>ВКУПНО за 10.2. ЗЕМЈАНИ РАБОТИ:</t>
  </si>
  <si>
    <t>ВКУПНО за 10.3. БЕТОНСКИ РАБОТИ:</t>
  </si>
  <si>
    <t>ВКУПНО за 10.4. МОНТАЖНИ РАБОТИ:</t>
  </si>
  <si>
    <t>10.4. ВКУПНО ЗА МОНТАЖНИ РАБОТИ:</t>
  </si>
  <si>
    <t>9.5. ВКУПНО ЗА ОДВОДНУВАЊЕ:</t>
  </si>
  <si>
    <t>ВКУПНО за 9.4. ГОРЕН СТРОЈ:</t>
  </si>
  <si>
    <t>9.4. ВКУПНО ЗА ГОРЕН СТРОЈ:</t>
  </si>
  <si>
    <t xml:space="preserve">Набавка, транспорт и вградување на бетонски рабници 18/24, согласно МКС ЕН 1340 или еквивалентно на бетонска подлога МБ 25 за тротоари.   </t>
  </si>
  <si>
    <t>Набавка, транспорт и вградување на врзано битуменизиран слој БНС 22а согласно МКС или аналогно АС 22bin согласно EN 13108-1 дебелина od 10 cm, физичко механичките и реолошките карактеристики се дадени во прилог на овој проект во делот на технички услови.</t>
  </si>
  <si>
    <t>ВКУПНО ЗА 4. АТМОСФЕРСКА КАНАЛИЗАЦИЈА-КРАК 1, ДЕЛНИЦА 1:</t>
  </si>
  <si>
    <t>ВКУПНО ЗА 3. НОСЕЧКА ПЛАТФОРМА, ДЕЛНИЦА 1:</t>
  </si>
  <si>
    <t>4.2.ВКУПНО ЗА ЗЕМЈЕНИ РАБОТИ:</t>
  </si>
  <si>
    <t>4.1.ВКУПНО  ЗА ПРИПРЕМНИ РАБОТИ:</t>
  </si>
  <si>
    <t>Набавка транспорт и вградување на МБ 30 за темели, столбови, греди и плоча</t>
  </si>
  <si>
    <t>Набавка транспорт ,виткање и вградување на арматури  за темели, столбови, греди и плоча (према даден детал)</t>
  </si>
  <si>
    <t>6. ДИСЛОКАЦИЈА И НИВЕЛИРАЊЕ НА ПОСТОЕЧКИ СЛИВНИЦИ И ШАХТИ, ДЕЛНИЦА 1</t>
  </si>
  <si>
    <t>2.63</t>
  </si>
  <si>
    <t>2</t>
  </si>
  <si>
    <t>3</t>
  </si>
  <si>
    <t>4</t>
  </si>
  <si>
    <t>4.3</t>
  </si>
  <si>
    <t>4.62</t>
  </si>
  <si>
    <t>4.4</t>
  </si>
  <si>
    <t>3.10.9.5</t>
  </si>
  <si>
    <t>1</t>
  </si>
  <si>
    <t>12.АТМОСФЕРСКА КАНАЛИЗАЦИЈА-ДРЕНАЖА,  ДЕЛНИЦА 2</t>
  </si>
  <si>
    <t>2. АБ ЅИДОВИ, ДЕЛНИЦА 1 (ОД СОЛАРСКИ МОСТ ДО ДОЛ НУМУЛИЈА):</t>
  </si>
  <si>
    <t>ВКУПНО ЗА 2. АБ ЅИДОВИ, ДЕЛНИЦА 1 (ОД СОЛАРСКИ МОСТ ДО ДОЛ НУМУЛИЈА):</t>
  </si>
  <si>
    <t>Дислокација на постоечко средство за смирување на сообраќај</t>
  </si>
  <si>
    <t>Дислокација на постоечки дрвени куќарки</t>
  </si>
  <si>
    <t>Набавка, транспорт и вградување на мали бетонски рабници 8/15, МB40 на темел од МB20 со фугирање.</t>
  </si>
  <si>
    <t xml:space="preserve">2.8 ВКУПНО ЗА ОСТАНАТИ РАБОТИ: </t>
  </si>
  <si>
    <t>Сечење на асфалтни површинид  со дебелина  до 10 см. (Количината  е од 1 м исечена должина.За попречно сечење на ровотсе признава  на секои 2 метри)</t>
  </si>
  <si>
    <t>Сечење на асфалтни површинид  со дебелина  до 10 см. (Количината  е од 1 м исечена должина.За попречно сечење на ровотсе признава на секои 2 метри)</t>
  </si>
  <si>
    <t>Рушење на бетонси површини и ѕидови и пробивање на отвори, машински, со одвоз на шутот до депонија л до 10 км.</t>
  </si>
  <si>
    <t>5.1. ПРИПРЕМНИ РАБОТИ</t>
  </si>
  <si>
    <t>5.1.ВКУПНО  ЗА ПРИПРЕМНИ РАБОТИ</t>
  </si>
  <si>
    <t>5.2. ЗЕМЈАНИ РАБОТИ</t>
  </si>
  <si>
    <t>5.2.ВКУПНО ЗА ЗЕМЈЕНИ РАБОТИ:</t>
  </si>
  <si>
    <t>5.3.БЕТОНСКИ РАБОТИ</t>
  </si>
  <si>
    <t>5.3.ВКУПНО ЗА БЕТОНСКИ РАБОТИ:</t>
  </si>
  <si>
    <t>5.4.МОНТАЖНИ РАБОТИ</t>
  </si>
  <si>
    <t>5.4.ВКУПНО ЗА МОНТАЖНИ РАБОТИ:</t>
  </si>
  <si>
    <t>ВКУПНО за 5.1. ПРИПРЕМНИ РАБОТИ:</t>
  </si>
  <si>
    <t>ВКУПНО за 5.2. ЗЕМЈАНИ РАБОТИ:</t>
  </si>
  <si>
    <t>ВКУПНО за 5.3. БЕТОНСКИ РАБОТИ:</t>
  </si>
  <si>
    <t>ВКУПНО за 5.4. МОНТАЖНИ РАБОТИ:</t>
  </si>
  <si>
    <t>Ископ на земјен ров, во земја од III и IV категорија со затрупување и набивање во слоеви од по 20 цм. до мин. 92% збиеност на земјата за полагање доводни кабли за улично осветлување. За се комплет се однесува на вишокот на земја до 5 км. и доведување на теренот во првобитна состојба (0,4x1,0 = 0,4 m2 x 400 m.)</t>
  </si>
  <si>
    <t>Посипување на слој ситен кварцен песок, во дебелина од 10 цм. под и над положените кабли (0,4x0,2 = 0,08 m2 x 750 m)</t>
  </si>
  <si>
    <t xml:space="preserve">Набавка, испорака, полагање и поврзување на челично поцинкувана лента FeZn 30x4 mm паралелно со енергетскиот кабел за напојување на уличните светилки, за заземјување на металните столбови. </t>
  </si>
  <si>
    <t xml:space="preserve">Набавка, испорака и поврзување вкрсно парче, залиено со врел битумен. </t>
  </si>
  <si>
    <t>7.2. ВКУПНО ЗА РАЗВОДНИ ТАБЛИ, ПРОВОДНИЦИ И НАПОЈНИ КАБЛИ:</t>
  </si>
  <si>
    <t xml:space="preserve">Испитување на инсталацијата, пуштање во работа и издавање на атест од овластена фирма. </t>
  </si>
  <si>
    <t>Набавка, испорака и монтажа на светлосна арматура, светилка за улично осветлување во изведба IP66 водонепропусна за надворешна  монтажа и употреба, според мерилата IK08, поставена на столб на лира тип: LED светилка со моќност од 77W ±5%, 11337 lm, 4000 K ефикасност 147,2 lm/W, индекс на репродукција на бои Ra&gt;0,8, работни часови најмалку 100000 комплет со сите помошни делови, во се според приложената фотометриска пресметка. Светилката да е можен нагиб за подесување. Куќиштето на светилката да биде изработено  од алуминиум лиен под висок притисок. Светилката да има лиен и втиснат жиг и лого од производителот. Протекторот на светилката да е изработен од термички појачано стакло со дебелина 4 мм. Предспоен уред да е со функција за димирање со DALI протокол и да има пренапонска заштита од 4kV/6kV. Светилката да има сервисен код (QR код). Тип на приклучок на контролерот Zhaga или еквивалентен</t>
  </si>
  <si>
    <t>Набавка, транспорт и поставување на направи за смирување на сообраќајот - Асфалтно полно плато (издигнат пешачки премин) со димензии W=6000 mm и H=120 mm</t>
  </si>
  <si>
    <t>Демонтажа  и транспорт до депо (локација одредена од општина) на постојна вертикална сигнализација (сообраќаен знак, носач и темел)</t>
  </si>
  <si>
    <t>Демонтажа и транспорт до депо (локација одредена од општина на постојна на пешачка ограда со висина на поставена на мост/пропуст H=1100mm</t>
  </si>
  <si>
    <t>8.4 ДЕМОНТАЖА НА ПОСТОЈНА ВЕРТИКАЛНА СИГНАЛИЗАЦИЈА И ОПРЕМА</t>
  </si>
  <si>
    <t xml:space="preserve">8. ВКУПНО ЗА СООБРАЌАЈНА СИГНАЛИЗАЦИЈА И ОПРЕМА: </t>
  </si>
  <si>
    <t>8. СООБРАЌАЈНА СИГНАЛИЗАЦИЈА И ОПРЕМА (фаза 2 и 3)</t>
  </si>
  <si>
    <t>9. ГРАДЕЖНО, ДЕЛНИЦА 2 (ОД ДОЛ НУМУЛИЈА ДО ДОЛ ЕДИНСТВО)</t>
  </si>
  <si>
    <t>Набавка, транспорт и поставување на сообраќајни знаци со облик на рамностран триаголник со должина на страните L=600 mm, класа на ретрорефлексија II</t>
  </si>
  <si>
    <t>Набавка, транспорт и монтажа на сообраќајни знаци со облик на круг со дијаметар D=400 mm или осмоаголник со димензии L=400 mm, класа на ретрорефлексија II</t>
  </si>
  <si>
    <t>Набавка, транспорт и поставување на нестандардни сообраќајни знаци (патоказна табла) со димензии L=1450 mm и H=550 mm, класа на ретрорефлексија II</t>
  </si>
  <si>
    <t>Набавка, транспорт и поставување на опрема за означување на препреки - табли за означување на остра кривина со димензии L=600 mm, класа на ретрорефлексија II</t>
  </si>
  <si>
    <t>Набавка, транспорт, ископ и бетонирање на темели за носачи на сообраќајни знаци и опрема со бетон МБ20 и димензии 40X40X50 cm</t>
  </si>
  <si>
    <t>Набавка и транспорт, чистење на коловозна површина, маркирање и изведување на тенкослојни напречни  рефлектирачки ознаки во жолта боја</t>
  </si>
  <si>
    <t>Набавка, транспорт и поставување на направи за смирување на сообраќајот - Асфалтна издаденост со синусоиден обллик од тип В со димензи најмалку W=1200 mm и H=70 mm, поставена на цела ширина на коловоз</t>
  </si>
  <si>
    <t>Набавка, транспорт и поставување на сообраќајни знаци со облик на правоаголник со димензии L=400 mm H=600 mm, класа на ретрорефлексија II</t>
  </si>
  <si>
    <t>СЕ ВКУПНО БЕЗ ДДВ -  РЕКОНСТРУКЦИЈА НА УЛ. 300 АЈДУЧКА ЧЕШМА, КУМАНОВО:</t>
  </si>
  <si>
    <t xml:space="preserve">6. ВКУПНО ЗА СООБРАЌАЈНА СИГНАЛИЗАЦИЈА И ОПРЕМА: </t>
  </si>
  <si>
    <t>1.3.1            
1.3.4</t>
  </si>
  <si>
    <t>Набавка, транспорт и вградување на бетонски павер елементи за тротоар д= 6см,  поставени на ситен песок од 3-5см.</t>
  </si>
  <si>
    <t>Набавка, транспорт и вградување на бетонски павер елементи за тротоар д= 6см, на подлога од песок под бехатоните со д=5см.</t>
  </si>
  <si>
    <t>10.2.ВКУПНО  ЗА ПРИПРЕМНИ РАБОТИ:</t>
  </si>
  <si>
    <t>ВКУПНО ЗА 9. ГРАДЕЖНО, ДЕЛНИЦА 2:</t>
  </si>
  <si>
    <t xml:space="preserve">Набавка, транспорт и поставување на постелка од песок d=10 cm под, околу и 10см над цевка </t>
  </si>
  <si>
    <t>Комбиниран ископ на земја за сливници и ров на сливници во материјал III и IV категорија, длабочина од 0.9м до 1.2м со утовар во возило.</t>
  </si>
  <si>
    <t>12.1.ВКУПНО  ЗА ПРИПРЕМНИ РАБОТИ:</t>
  </si>
  <si>
    <t>12.2.ВКУПНО ЗА ЗЕМЈЕНИ РАБОТИ:</t>
  </si>
  <si>
    <t xml:space="preserve">ВКУПНО (ДЕН. БЕЗ ДДВ) ИЗГРАДБА НА ДЕЛ ОД УЛ.ЈОАКИМ ОСОГОВСКИ, ОПШТИНА КРИВА ПАЛАНКА: </t>
  </si>
  <si>
    <t>Набавка, транспорт и монтажа на слој од набиена глина испод дренажата.</t>
  </si>
  <si>
    <t xml:space="preserve">Набавка, транспорт и монтажа на пефорирана цевка ф100мм за дренажа. </t>
  </si>
  <si>
    <t xml:space="preserve">Набавка, транспорт и монтажа на филер слој од сепариран чакал фр.15-40мм </t>
  </si>
  <si>
    <t>Набавка, транспорт и монтажа на тампон над филтер слојот</t>
  </si>
  <si>
    <t xml:space="preserve">Демонтажа и повторна мотажа на постоечки метални  кружни водоводни капи, со нивелирање до потребна кота. </t>
  </si>
  <si>
    <t xml:space="preserve">парче </t>
  </si>
  <si>
    <r>
      <t>Набавка, транспорт и изработка на армирано-бетонски канал со решетка Л=5м, во с</t>
    </r>
    <r>
      <rPr>
        <sz val="12"/>
        <rFont val="Calibri"/>
        <family val="2"/>
      </rPr>
      <t xml:space="preserve">ѐ </t>
    </r>
    <r>
      <rPr>
        <sz val="12"/>
        <rFont val="StobiSerif Regular"/>
        <family val="3"/>
      </rPr>
      <t xml:space="preserve">според даден детал </t>
    </r>
  </si>
  <si>
    <t>ВКУПНО за 4. ГОРЕН СТРОЈ:</t>
  </si>
  <si>
    <t>СЕ ВКУПНО БЕЗ ДДВ - ИЗГРАДБА НА НЕКАТЕГОРИЗИРАН ЛОКАЛЕН ПАТ С. НОВОСЕЉАНЕ-С. КОСМАТАЦ-С.МУРГАШ, ОПШТИНА КУМАНОВО</t>
  </si>
  <si>
    <t>Набавка, транспорт, припрема и поставување на хидроизолација кај плоча  со битуменски траки -БИКУТОП  П 5мм МОСТ со заварување по целата површина со претходно премачкување на битуменски прајмер RB 200 M</t>
  </si>
  <si>
    <t>Насипување и набивање во слоеви на ровот, со матерјал од ископот  до потребна збиеност со испитување.</t>
  </si>
  <si>
    <t>ВКУПНО ЗА 5. АТМОСФЕРСКА КАНАЛИЗАЦИЈА-КРАК 3, ДЕЛНИЦА 1:</t>
  </si>
  <si>
    <t>Набавка, транспорт и вградување на тампонски слој од дробен камен материјал за тротоар dmin=20 см до потребна збиеност согласно технички услови, фракција 0-64мм.</t>
  </si>
  <si>
    <t>11. 1 ВКУПНО МОНТАЖНИ РАБОТИ, ДЕЛНИЦА 2:</t>
  </si>
  <si>
    <t>7.1.ВКУПНО  ЗА ГРАДЕЖНО ЗЕМЈАНИ РАБОТИ И ЗАШТИТА НА ПРОВОДНИЦИ:</t>
  </si>
  <si>
    <t xml:space="preserve">6.1.ВКУПНО  ЗА МОНТАЖНИ РАБОТИ, ДЕЛНИЦА 1: </t>
  </si>
  <si>
    <t xml:space="preserve">ВКУПНО за 0.ОПШТИ РАБОТИ: </t>
  </si>
  <si>
    <t>ВКУПНО ЗА 8.СООБРАЌАЈНА СИГНАЛИЗАЦИЈА И ОПРЕМА:</t>
  </si>
  <si>
    <t>Набавка, транспорт и вградување на абечки слој од асфалтбетонски АБ 16a согласно МКС или аналогно АС 16 surf согласно EN 13108-1 д= 6 см, физичко-механичките и реолошките карактеристики се дадени во прилог на овој проект во делот на технички услови.</t>
  </si>
  <si>
    <t>Набавка, транспорт и вградување на тампонски слој од дробен камен материјал за тротоар d=20см до потребна збиеност согласно технички услови, фракција 0-64мм.</t>
  </si>
  <si>
    <t>ВКУПНО ЗА 4,5 И 6 АТМОСФЕРСКА КАНАЛИЗАЦИЈА, ДЕЛНИЦА 1 (ОД СОЛАРСКИ МОСТ ДО ДОЛ НУМУЛИЈА):</t>
  </si>
  <si>
    <t>ВКУПНО ЗА 9. ГРАДЕЖНО, ДЕЛНИЦА 2 (ОД ДОЛ НУМУЛИЈА ДО ДОЛ ЕДИНСТВО):</t>
  </si>
  <si>
    <t>ВКУПНО ЗА 10, 11 И 12 АТМОСФЕРСКА КАНАЛИЗАЦИЈА, ДЕЛНИЦА 2 (ОД ДОЛ НУМУЛИЈА ДО ДОЛ ЕДИНСТВО):</t>
  </si>
  <si>
    <t>ВКУПНО за 1.ГРАДЕЖНО, ДЕЛНИЦА 1 (ОД СОЛАРСКИ МОСТ ДО ДОЛ НУМУЛИЈА):</t>
  </si>
  <si>
    <t>ВКУПНО ЗА 3. НОСЕЧКА ПЛАТФОРМА, ДЕЛНИЦА 1 (ОД СОЛАРСКИ МОСТ ДО ДОЛ НУМУЛИЈА):</t>
  </si>
  <si>
    <t>Рушење на асфалтни површини машински, со дебелина   до10 см, со утовар во возило и транспорт до  локална депонија л=5 км одредена од инвеститорот</t>
  </si>
  <si>
    <t>Геодетско снимање, исколчување, обележување и нивелирање при изведба  на трасата за атмосферска канализација и сливници 148.05+9.00=157.05</t>
  </si>
  <si>
    <t>10.3.ВКУПНО ЗА ЗЕМЈЕНИ РАБОТИ:</t>
  </si>
  <si>
    <t>Набавка, транспорт и монтажа на армирано бетонски шахти од високовибрирани готови елементи на бетонски фундамент со изработка на двојна арм бетонска горна плоча МБ 30, со комплет изработка на кинета и набавка и монтажа на железни качувалки со средна длабина на шахти од1.5</t>
  </si>
  <si>
    <t>Набавка, транспорт и вградување на лиено железен фиксен капак со кружен отвор Ф 600мм поставен на претходно изведена А.Б плоча, тежок тип 80кг за носивост од 400 КN(RP 213) или еквивалентно.</t>
  </si>
  <si>
    <t>Набавка, транспорт и монтажа наOD400 mm полипропиленски канализациони цевки со класа на крутост SN8, според EN ISO 9969, или еквивалентно изработена согласно EN 13476-3-или еквивалентно стандардна со приклучна спојка. Цевките мора да поседуваат сертификат за квалитет од ЕУ институт</t>
  </si>
  <si>
    <t>Набавка, транспорт и монтажа наOD315 mm полипропиленски канализациони цевки со класа на крутост SN8, според EN ISO 9969, или еквивалентно изработена согласно EN 13476-3-или еквивалентно стандардна со приклучна спојка. Цевките мора да поседуваат сертификат за квалитет од ЕУ институт</t>
  </si>
  <si>
    <t xml:space="preserve">Демонтажа и повторна мотажа на постоечки метални квадратни сливни решетки,со нивелирање до потребна кота, на постоечко  бетонско тело ф400. </t>
  </si>
  <si>
    <t xml:space="preserve">Набавка, транспорт и поставување на геотекстил 250 гр/м2 за одвојување на филтерскиот слој </t>
  </si>
  <si>
    <t>3.10.9</t>
  </si>
  <si>
    <t>Набавка, транспорт и вградување на бетонска каналета 50см МБ40 поставена на бетон МB20 со d=10см.</t>
  </si>
  <si>
    <t>Изработка на дренажа со полуперфорирана цевка ф100мм поставена во ров исполнет со филтерски материјал согласно детаљ.</t>
  </si>
  <si>
    <t>Изработка на подграда кај слабо носиви почви подлабоки од 1.25  при слаб и слаб земјан притисок.(предвидено 10%)</t>
  </si>
  <si>
    <t>Машински ископ на земја 80% за ров  во тесен обем  во материјал III и IV категорија, длабочина од 0 до 2.0м 189.43*0.8=151.54, со  утовар и транспорт на целиот ископаниот материјал во депонија до L=10 км</t>
  </si>
  <si>
    <t>Рачен ископ на земја 20% за ров  во тесен обем  во материјал III и IV кат. длабочина од 0 до 2.0м  со утовар и транспорт на целиот ископаниот материјал во депонија до L=10 км189.43*0.2=37.89</t>
  </si>
  <si>
    <t>Машински ископ на земја 90% за шахти со рачен докоп 10%  во материјал III и IV категорија, длабочина до  2.0м со  утовар и транспорт на целиот ископаниот материјал во депонија до L=10 км</t>
  </si>
  <si>
    <t>Набавка, транспорт, насипување и набивање во слоеви на ровот, со дробен камен фракција 0-50  до потребна збиеност со испитување.</t>
  </si>
  <si>
    <t>Насипување на тампонски материјал во слоеви од  д=10-20 см со набивање</t>
  </si>
  <si>
    <t>Машински утовар и транспорт на целиот  ископаниот материјал во депонија до L=10 км</t>
  </si>
  <si>
    <t>2.4. БЕТОНСКИ И АРМИРАЧКИ РАБОТИ ЗА ПАРАПЕТЕН ЅИД:</t>
  </si>
  <si>
    <t>Набавка, испорака, полагање и поврзување  на напојни кабли тип: NАYY-О-4x35 mm2. Каблите се полагаат во земја во веќе ископан земјан ров. Се плаќа од метар 1</t>
  </si>
  <si>
    <r>
      <t xml:space="preserve">БАРАЊЕ ЗА ПОНУДИ - Тендер 6 - Дел 1 - </t>
    </r>
    <r>
      <rPr>
        <b/>
        <u/>
        <sz val="12"/>
        <rFont val="StobiSerifRegular"/>
      </rPr>
      <t>АНЕКС БР.1</t>
    </r>
    <r>
      <rPr>
        <b/>
        <sz val="12"/>
        <rFont val="StobiSerifRegular"/>
      </rPr>
      <t xml:space="preserve">
Реф. Бр.: LRCP-9034-MK-RFB-A.2.1.6 - Тендер 6 -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</si>
  <si>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 xml:space="preserve">ТЕНДЕР 6 ДЕЛ 1 - РЕКАПИТУЛАР </t>
  </si>
  <si>
    <t>Непредвидени
 работи (10%)</t>
  </si>
  <si>
    <t>ВКУПНО ЗА ОПШТИНА КУМАНОВО  (ден. без ДДВ):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</si>
</sst>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 _д_е_н_-;\-* #,##0\ _д_е_н_-;_-* &quot;-&quot;\ _д_е_н_-;_-@_-"/>
    <numFmt numFmtId="165" formatCode="_-* #,##0.00_-;\-* #,##0.00_-;_-* &quot;-&quot;??_-;_-@_-"/>
    <numFmt numFmtId="166" formatCode="#,##0.00\ _д_е_н_."/>
    <numFmt numFmtId="167" formatCode="_(* #,##0_);_(* \(#,##0\);_(* \-_);_(@_)"/>
    <numFmt numFmtId="168" formatCode="_-* #,##0.00_-;\-* #,##0.00_-;_-* \-??_-;_-@_-"/>
  </numFmts>
  <fonts count="59" x14ac:knownFonts="1">
    <font>
      <sz val="11"/>
      <color theme="1"/>
      <name val="Calibri"/>
      <family val="2"/>
      <scheme val="minor"/>
    </font>
    <font>
      <sz val="11"/>
      <color indexed="8"/>
      <name val="StobiSerif Regular"/>
      <family val="3"/>
    </font>
    <font>
      <b/>
      <sz val="12"/>
      <name val="StobiSerif Regular"/>
      <family val="3"/>
    </font>
    <font>
      <sz val="11"/>
      <color theme="1"/>
      <name val="StobiSerif Regular"/>
      <family val="3"/>
    </font>
    <font>
      <sz val="12"/>
      <name val="StobiSerif Regular"/>
      <family val="3"/>
    </font>
    <font>
      <sz val="12"/>
      <name val="Calibri"/>
      <family val="2"/>
      <scheme val="minor"/>
    </font>
    <font>
      <sz val="12"/>
      <color indexed="8"/>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b/>
      <sz val="12"/>
      <color rgb="FFFF0000"/>
      <name val="StobiSerif Regular"/>
      <family val="3"/>
    </font>
    <font>
      <sz val="8"/>
      <name val="Calibri"/>
      <family val="2"/>
      <scheme val="minor"/>
    </font>
    <font>
      <sz val="11"/>
      <color rgb="FFFF0000"/>
      <name val="Calibri"/>
      <family val="2"/>
      <scheme val="minor"/>
    </font>
    <font>
      <sz val="11"/>
      <color rgb="FF000000"/>
      <name val="Calibri"/>
      <family val="2"/>
      <charset val="1"/>
    </font>
    <font>
      <sz val="11"/>
      <color rgb="FF000000"/>
      <name val="StobiSerif Regular"/>
      <family val="3"/>
      <charset val="1"/>
    </font>
    <font>
      <b/>
      <sz val="12"/>
      <name val="StobiSerif Regular"/>
      <family val="3"/>
      <charset val="1"/>
    </font>
    <font>
      <sz val="11"/>
      <name val="StobiSerif Regular"/>
      <family val="3"/>
      <charset val="1"/>
    </font>
    <font>
      <sz val="12"/>
      <name val="StobiSerif Regular"/>
      <family val="3"/>
      <charset val="1"/>
    </font>
    <font>
      <sz val="12"/>
      <color rgb="FF000000"/>
      <name val="StobiSerif Regular"/>
      <family val="3"/>
      <charset val="1"/>
    </font>
    <font>
      <b/>
      <sz val="12"/>
      <name val="Calibri"/>
      <family val="2"/>
      <scheme val="minor"/>
    </font>
    <font>
      <sz val="11"/>
      <color rgb="FFFF0000"/>
      <name val="Calibri"/>
      <family val="2"/>
      <charset val="1"/>
    </font>
    <font>
      <b/>
      <sz val="12"/>
      <color rgb="FF000000"/>
      <name val="StobiSerif Regular"/>
      <family val="3"/>
      <charset val="1"/>
    </font>
    <font>
      <sz val="12"/>
      <color indexed="8"/>
      <name val="Cambria"/>
      <family val="1"/>
    </font>
    <font>
      <sz val="11"/>
      <color theme="1"/>
      <name val="Cambria"/>
      <family val="1"/>
    </font>
    <font>
      <b/>
      <sz val="11"/>
      <name val="Cambria"/>
      <family val="1"/>
    </font>
    <font>
      <sz val="12"/>
      <color theme="1"/>
      <name val="Cambria"/>
      <family val="1"/>
    </font>
    <font>
      <b/>
      <sz val="12"/>
      <color theme="1"/>
      <name val="Cambria"/>
      <family val="1"/>
    </font>
    <font>
      <sz val="12"/>
      <name val="Cambria"/>
      <family val="1"/>
    </font>
    <font>
      <b/>
      <sz val="12"/>
      <name val="Cambria"/>
      <family val="1"/>
    </font>
    <font>
      <b/>
      <sz val="11"/>
      <color rgb="FF000000"/>
      <name val="StobiSerif Regular"/>
      <family val="3"/>
      <charset val="1"/>
    </font>
    <font>
      <b/>
      <sz val="11"/>
      <name val="StobiSerif Regular"/>
      <family val="3"/>
      <charset val="1"/>
    </font>
    <font>
      <sz val="11"/>
      <name val="Arial Narrow"/>
      <family val="2"/>
    </font>
    <font>
      <sz val="7"/>
      <name val="Arial Narrow"/>
      <family val="2"/>
    </font>
    <font>
      <vertAlign val="superscript"/>
      <sz val="12"/>
      <name val="Cambria"/>
      <family val="1"/>
    </font>
    <font>
      <vertAlign val="superscript"/>
      <sz val="12"/>
      <color theme="1"/>
      <name val="Cambria"/>
      <family val="1"/>
    </font>
    <font>
      <b/>
      <sz val="12"/>
      <name val="StobiSerifRegular"/>
    </font>
    <font>
      <sz val="11"/>
      <color theme="1"/>
      <name val="StobiSerifRegular"/>
    </font>
    <font>
      <b/>
      <sz val="12"/>
      <color indexed="8"/>
      <name val="StobiSerifRegular"/>
    </font>
    <font>
      <b/>
      <sz val="12"/>
      <name val="StobiSerifRegular"/>
      <charset val="204"/>
    </font>
    <font>
      <sz val="12"/>
      <name val="StobiSerifRegular"/>
      <charset val="204"/>
    </font>
    <font>
      <sz val="11"/>
      <name val="StobiSerifRegular"/>
      <charset val="204"/>
    </font>
    <font>
      <sz val="12"/>
      <name val="StobiSerifRegular"/>
    </font>
    <font>
      <b/>
      <sz val="11"/>
      <name val="StobiSerifRegular"/>
      <charset val="204"/>
    </font>
    <font>
      <sz val="9"/>
      <color theme="1"/>
      <name val="StobiSerifRegular"/>
    </font>
    <font>
      <sz val="12"/>
      <color rgb="FF00B050"/>
      <name val="StobiSerif Regular"/>
      <family val="3"/>
    </font>
    <font>
      <sz val="12"/>
      <color theme="1"/>
      <name val="StobiSerifRegular"/>
    </font>
    <font>
      <b/>
      <sz val="11"/>
      <color rgb="FF000000"/>
      <name val="Calibri"/>
      <family val="2"/>
      <charset val="1"/>
    </font>
    <font>
      <b/>
      <sz val="14"/>
      <name val="StobiSerif Regular"/>
      <family val="3"/>
    </font>
    <font>
      <sz val="14"/>
      <color rgb="FF000000"/>
      <name val="StobiSerif Regular"/>
      <family val="3"/>
      <charset val="1"/>
    </font>
    <font>
      <b/>
      <sz val="14"/>
      <name val="StobiSerif Regular"/>
      <family val="3"/>
      <charset val="1"/>
    </font>
    <font>
      <sz val="14"/>
      <color rgb="FF000000"/>
      <name val="Calibri"/>
      <family val="2"/>
      <charset val="1"/>
    </font>
    <font>
      <sz val="8"/>
      <name val="StobiSerif Regular"/>
      <family val="3"/>
    </font>
    <font>
      <sz val="12"/>
      <name val="Calibri"/>
      <family val="2"/>
    </font>
    <font>
      <sz val="11"/>
      <name val="Calibri"/>
      <family val="2"/>
      <charset val="1"/>
    </font>
    <font>
      <b/>
      <u/>
      <sz val="12"/>
      <name val="StobiSerifRegular"/>
    </font>
    <font>
      <b/>
      <sz val="14"/>
      <name val="StobiSerifRegula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FF"/>
        <bgColor rgb="FFF2F2F2"/>
      </patternFill>
    </fill>
  </fills>
  <borders count="6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s>
  <cellStyleXfs count="2">
    <xf numFmtId="0" fontId="0" fillId="0" borderId="0"/>
    <xf numFmtId="0" fontId="16" fillId="0" borderId="0"/>
  </cellStyleXfs>
  <cellXfs count="836">
    <xf numFmtId="0" fontId="0" fillId="0" borderId="0" xfId="0"/>
    <xf numFmtId="0" fontId="1" fillId="2" borderId="0" xfId="0" applyFont="1" applyFill="1"/>
    <xf numFmtId="0" fontId="0" fillId="2" borderId="0" xfId="0" applyFill="1"/>
    <xf numFmtId="4" fontId="2"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166" fontId="10" fillId="2" borderId="0" xfId="0" applyNumberFormat="1" applyFont="1" applyFill="1" applyAlignment="1">
      <alignment horizontal="center"/>
    </xf>
    <xf numFmtId="0" fontId="4" fillId="2" borderId="9" xfId="0" applyFont="1" applyFill="1" applyBorder="1" applyAlignment="1">
      <alignment vertical="center" wrapText="1"/>
    </xf>
    <xf numFmtId="4" fontId="12" fillId="2" borderId="0" xfId="0" applyNumberFormat="1" applyFont="1" applyFill="1" applyAlignment="1">
      <alignment horizontal="center" vertical="center" wrapText="1"/>
    </xf>
    <xf numFmtId="0" fontId="2" fillId="2" borderId="31" xfId="0" applyFont="1" applyFill="1" applyBorder="1" applyAlignment="1">
      <alignment horizontal="center" vertical="center" wrapText="1"/>
    </xf>
    <xf numFmtId="0" fontId="15" fillId="2" borderId="0" xfId="0" applyFont="1" applyFill="1" applyAlignment="1">
      <alignment wrapText="1"/>
    </xf>
    <xf numFmtId="0" fontId="15" fillId="0" borderId="0" xfId="0" applyFont="1" applyAlignment="1">
      <alignment wrapText="1"/>
    </xf>
    <xf numFmtId="0" fontId="9" fillId="2" borderId="10" xfId="0" applyFont="1" applyFill="1" applyBorder="1" applyAlignment="1">
      <alignment horizontal="right" wrapText="1"/>
    </xf>
    <xf numFmtId="0" fontId="4" fillId="2" borderId="13" xfId="0" applyFont="1" applyFill="1" applyBorder="1" applyAlignment="1">
      <alignment vertical="center" wrapText="1"/>
    </xf>
    <xf numFmtId="2" fontId="4" fillId="2" borderId="10" xfId="0" applyNumberFormat="1"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left" vertical="center" wrapText="1"/>
    </xf>
    <xf numFmtId="2" fontId="4" fillId="2" borderId="9" xfId="0" applyNumberFormat="1" applyFont="1" applyFill="1" applyBorder="1" applyAlignment="1">
      <alignment vertical="center" wrapText="1"/>
    </xf>
    <xf numFmtId="2" fontId="4" fillId="2" borderId="10" xfId="0" applyNumberFormat="1" applyFont="1" applyFill="1" applyBorder="1" applyAlignment="1">
      <alignment vertical="center" wrapText="1"/>
    </xf>
    <xf numFmtId="3"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wrapText="1"/>
    </xf>
    <xf numFmtId="49" fontId="4" fillId="2" borderId="10" xfId="0" applyNumberFormat="1" applyFont="1" applyFill="1" applyBorder="1" applyAlignment="1">
      <alignment horizontal="center" vertical="center" wrapText="1"/>
    </xf>
    <xf numFmtId="1" fontId="4" fillId="2" borderId="9" xfId="0" applyNumberFormat="1" applyFont="1" applyFill="1" applyBorder="1" applyAlignment="1">
      <alignment horizontal="center" vertical="center" wrapText="1"/>
    </xf>
    <xf numFmtId="165" fontId="4" fillId="2" borderId="10" xfId="0" applyNumberFormat="1" applyFont="1" applyFill="1" applyBorder="1" applyAlignment="1">
      <alignment horizontal="right" wrapText="1"/>
    </xf>
    <xf numFmtId="0" fontId="4" fillId="2" borderId="8" xfId="0" applyFont="1" applyFill="1" applyBorder="1" applyAlignment="1">
      <alignment vertical="center" wrapText="1"/>
    </xf>
    <xf numFmtId="1" fontId="4" fillId="2" borderId="7"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165" fontId="4" fillId="2" borderId="8" xfId="0" applyNumberFormat="1" applyFont="1" applyFill="1" applyBorder="1" applyAlignment="1">
      <alignment horizontal="right" wrapText="1"/>
    </xf>
    <xf numFmtId="0" fontId="1" fillId="0" borderId="0" xfId="0" applyFont="1"/>
    <xf numFmtId="0" fontId="9" fillId="2" borderId="31" xfId="0" applyFont="1" applyFill="1" applyBorder="1" applyAlignment="1">
      <alignment horizontal="right" wrapText="1"/>
    </xf>
    <xf numFmtId="0" fontId="9" fillId="2" borderId="8" xfId="0" applyFont="1" applyFill="1" applyBorder="1" applyAlignment="1">
      <alignment horizontal="right"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right" wrapText="1"/>
    </xf>
    <xf numFmtId="0" fontId="1" fillId="2" borderId="0" xfId="0" applyFont="1" applyFill="1" applyAlignment="1">
      <alignment vertical="center" wrapText="1"/>
    </xf>
    <xf numFmtId="0" fontId="0" fillId="2" borderId="0" xfId="0" applyFill="1" applyAlignment="1">
      <alignment vertical="center"/>
    </xf>
    <xf numFmtId="0" fontId="0" fillId="0" borderId="0" xfId="0" applyAlignment="1">
      <alignment vertical="center"/>
    </xf>
    <xf numFmtId="0" fontId="4" fillId="2" borderId="9" xfId="0" applyFont="1" applyFill="1" applyBorder="1" applyAlignment="1">
      <alignment horizont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right" vertical="center" wrapText="1"/>
    </xf>
    <xf numFmtId="4" fontId="4" fillId="2" borderId="10" xfId="0" applyNumberFormat="1" applyFont="1" applyFill="1" applyBorder="1" applyAlignment="1">
      <alignment horizontal="right" vertical="center" wrapText="1"/>
    </xf>
    <xf numFmtId="0" fontId="4" fillId="2" borderId="30" xfId="0" applyFont="1" applyFill="1" applyBorder="1" applyAlignment="1">
      <alignment horizontal="center" wrapText="1"/>
    </xf>
    <xf numFmtId="0" fontId="4" fillId="2" borderId="31" xfId="0" applyFont="1" applyFill="1" applyBorder="1" applyAlignment="1">
      <alignment horizontal="left" vertical="center" wrapText="1"/>
    </xf>
    <xf numFmtId="0" fontId="4" fillId="2" borderId="31" xfId="0" applyFont="1" applyFill="1" applyBorder="1" applyAlignment="1">
      <alignment horizontal="right" vertical="center" wrapText="1"/>
    </xf>
    <xf numFmtId="4" fontId="4" fillId="2" borderId="31" xfId="0" applyNumberFormat="1" applyFont="1" applyFill="1" applyBorder="1" applyAlignment="1">
      <alignment horizontal="right" vertical="center" wrapText="1"/>
    </xf>
    <xf numFmtId="0" fontId="6" fillId="2" borderId="15" xfId="0" applyFont="1" applyFill="1" applyBorder="1" applyAlignment="1">
      <alignment horizontal="center" vertical="center" wrapText="1"/>
    </xf>
    <xf numFmtId="165" fontId="4" fillId="2" borderId="13" xfId="0" applyNumberFormat="1" applyFont="1" applyFill="1" applyBorder="1" applyAlignment="1">
      <alignment horizontal="right" wrapText="1"/>
    </xf>
    <xf numFmtId="0" fontId="2" fillId="2" borderId="16" xfId="0" applyFont="1" applyFill="1" applyBorder="1" applyAlignment="1">
      <alignment vertical="center" wrapText="1"/>
    </xf>
    <xf numFmtId="0" fontId="2" fillId="2" borderId="44" xfId="0" applyFont="1" applyFill="1" applyBorder="1" applyAlignment="1">
      <alignment vertical="center" wrapText="1"/>
    </xf>
    <xf numFmtId="0" fontId="3" fillId="2" borderId="2" xfId="0" applyFont="1" applyFill="1" applyBorder="1" applyAlignment="1">
      <alignment vertical="top" wrapText="1"/>
    </xf>
    <xf numFmtId="0" fontId="4" fillId="2" borderId="8" xfId="0" applyFont="1" applyFill="1" applyBorder="1" applyAlignment="1">
      <alignment horizontal="right" vertical="center" wrapText="1"/>
    </xf>
    <xf numFmtId="4" fontId="4" fillId="2" borderId="8" xfId="0" applyNumberFormat="1" applyFont="1" applyFill="1" applyBorder="1" applyAlignment="1">
      <alignment horizontal="right" vertical="center" wrapText="1"/>
    </xf>
    <xf numFmtId="0" fontId="3" fillId="2" borderId="44" xfId="0" applyFont="1" applyFill="1" applyBorder="1" applyAlignment="1">
      <alignment vertical="top" wrapText="1"/>
    </xf>
    <xf numFmtId="0" fontId="4" fillId="2" borderId="7" xfId="0" applyFont="1" applyFill="1" applyBorder="1" applyAlignment="1">
      <alignment horizontal="center" wrapText="1"/>
    </xf>
    <xf numFmtId="0" fontId="4" fillId="2" borderId="8" xfId="0" applyFont="1" applyFill="1" applyBorder="1" applyAlignment="1">
      <alignment horizontal="left" vertical="center" wrapText="1"/>
    </xf>
    <xf numFmtId="0" fontId="2" fillId="2" borderId="46" xfId="0" applyFont="1" applyFill="1" applyBorder="1" applyAlignment="1">
      <alignment vertical="center" wrapText="1"/>
    </xf>
    <xf numFmtId="0" fontId="4" fillId="2" borderId="31" xfId="0" applyFont="1" applyFill="1" applyBorder="1" applyAlignment="1">
      <alignment vertical="center" wrapText="1"/>
    </xf>
    <xf numFmtId="0" fontId="9" fillId="2" borderId="47" xfId="0" applyFont="1" applyFill="1" applyBorder="1" applyAlignment="1">
      <alignment horizontal="right" wrapText="1"/>
    </xf>
    <xf numFmtId="4" fontId="4" fillId="2" borderId="48" xfId="0" applyNumberFormat="1" applyFont="1" applyFill="1" applyBorder="1" applyAlignment="1">
      <alignment horizontal="right" wrapText="1"/>
    </xf>
    <xf numFmtId="3" fontId="4" fillId="2" borderId="48" xfId="0" applyNumberFormat="1" applyFont="1" applyFill="1" applyBorder="1" applyAlignment="1">
      <alignment horizontal="right" wrapText="1"/>
    </xf>
    <xf numFmtId="3" fontId="4" fillId="2" borderId="50" xfId="0" applyNumberFormat="1" applyFont="1" applyFill="1" applyBorder="1" applyAlignment="1">
      <alignment horizontal="right" wrapText="1"/>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1" fontId="4" fillId="2" borderId="30" xfId="0" applyNumberFormat="1" applyFont="1" applyFill="1" applyBorder="1" applyAlignment="1">
      <alignment horizontal="center" vertical="center" wrapText="1"/>
    </xf>
    <xf numFmtId="0" fontId="7" fillId="2" borderId="15" xfId="0" applyFont="1" applyFill="1" applyBorder="1" applyAlignment="1">
      <alignment horizontal="right" wrapText="1"/>
    </xf>
    <xf numFmtId="0" fontId="9" fillId="2" borderId="44" xfId="0" applyFont="1" applyFill="1" applyBorder="1" applyAlignment="1">
      <alignment horizontal="right" wrapText="1"/>
    </xf>
    <xf numFmtId="4" fontId="4" fillId="2" borderId="2" xfId="0" applyNumberFormat="1" applyFont="1" applyFill="1" applyBorder="1" applyAlignment="1">
      <alignment horizontal="right" wrapText="1"/>
    </xf>
    <xf numFmtId="3" fontId="4" fillId="2" borderId="2" xfId="0" applyNumberFormat="1" applyFont="1" applyFill="1" applyBorder="1" applyAlignment="1">
      <alignment horizontal="right" wrapText="1"/>
    </xf>
    <xf numFmtId="3" fontId="4" fillId="2" borderId="3" xfId="0" applyNumberFormat="1" applyFont="1" applyFill="1" applyBorder="1" applyAlignment="1">
      <alignment horizontal="right" wrapText="1"/>
    </xf>
    <xf numFmtId="0" fontId="7" fillId="2" borderId="7" xfId="0" applyFont="1" applyFill="1" applyBorder="1" applyAlignment="1">
      <alignment horizontal="right" wrapText="1"/>
    </xf>
    <xf numFmtId="2" fontId="7" fillId="2" borderId="9" xfId="0" applyNumberFormat="1" applyFont="1" applyFill="1" applyBorder="1" applyAlignment="1">
      <alignment horizontal="center" vertical="center" wrapText="1"/>
    </xf>
    <xf numFmtId="3" fontId="4" fillId="2" borderId="41" xfId="0" applyNumberFormat="1" applyFont="1" applyFill="1" applyBorder="1" applyAlignment="1">
      <alignment horizontal="center" vertical="center" wrapText="1"/>
    </xf>
    <xf numFmtId="0" fontId="9" fillId="2" borderId="13" xfId="0" applyFont="1" applyFill="1" applyBorder="1" applyAlignment="1">
      <alignment horizontal="right" wrapText="1"/>
    </xf>
    <xf numFmtId="43" fontId="0" fillId="2" borderId="0" xfId="0" applyNumberFormat="1" applyFill="1"/>
    <xf numFmtId="0" fontId="4" fillId="2" borderId="41" xfId="0" applyFont="1" applyFill="1" applyBorder="1" applyAlignment="1">
      <alignment vertical="center" wrapText="1"/>
    </xf>
    <xf numFmtId="0" fontId="17" fillId="4" borderId="0" xfId="1" applyFont="1" applyFill="1"/>
    <xf numFmtId="0" fontId="16" fillId="4" borderId="0" xfId="1" applyFill="1"/>
    <xf numFmtId="0" fontId="17" fillId="4" borderId="0" xfId="1" applyFont="1" applyFill="1" applyAlignment="1">
      <alignment wrapText="1"/>
    </xf>
    <xf numFmtId="0" fontId="20" fillId="4" borderId="10" xfId="1" applyFont="1" applyFill="1" applyBorder="1" applyAlignment="1">
      <alignment vertical="center" wrapText="1"/>
    </xf>
    <xf numFmtId="0" fontId="16" fillId="4" borderId="0" xfId="1" applyFill="1" applyAlignment="1">
      <alignment wrapText="1"/>
    </xf>
    <xf numFmtId="0" fontId="16" fillId="0" borderId="0" xfId="1" applyAlignment="1">
      <alignment wrapText="1"/>
    </xf>
    <xf numFmtId="0" fontId="23" fillId="4" borderId="0" xfId="1" applyFont="1" applyFill="1" applyAlignment="1">
      <alignment wrapText="1"/>
    </xf>
    <xf numFmtId="0" fontId="23" fillId="0" borderId="0" xfId="1" applyFont="1" applyAlignment="1">
      <alignment wrapText="1"/>
    </xf>
    <xf numFmtId="0" fontId="17" fillId="0" borderId="0" xfId="1" applyFont="1" applyAlignment="1">
      <alignment wrapText="1"/>
    </xf>
    <xf numFmtId="4" fontId="16" fillId="0" borderId="0" xfId="1" applyNumberFormat="1"/>
    <xf numFmtId="0" fontId="16" fillId="0" borderId="0" xfId="1"/>
    <xf numFmtId="0" fontId="17" fillId="0" borderId="0" xfId="1" applyFont="1"/>
    <xf numFmtId="2" fontId="18" fillId="4" borderId="10" xfId="1" applyNumberFormat="1" applyFont="1" applyFill="1" applyBorder="1" applyAlignment="1">
      <alignment horizontal="left" vertical="center" wrapText="1"/>
    </xf>
    <xf numFmtId="166" fontId="32" fillId="4" borderId="0" xfId="1" applyNumberFormat="1" applyFont="1" applyFill="1" applyAlignment="1">
      <alignment horizontal="center"/>
    </xf>
    <xf numFmtId="0" fontId="20" fillId="4" borderId="10" xfId="1" applyFont="1" applyFill="1" applyBorder="1" applyAlignment="1">
      <alignment horizontal="left" vertical="center" wrapText="1"/>
    </xf>
    <xf numFmtId="0" fontId="2" fillId="4" borderId="10" xfId="1" applyFont="1" applyFill="1" applyBorder="1" applyAlignment="1">
      <alignment horizontal="left" vertical="center" wrapText="1"/>
    </xf>
    <xf numFmtId="0" fontId="18" fillId="4" borderId="10" xfId="1" applyFont="1" applyFill="1" applyBorder="1" applyAlignment="1">
      <alignment vertical="center" wrapText="1"/>
    </xf>
    <xf numFmtId="49" fontId="20" fillId="4" borderId="10" xfId="1" applyNumberFormat="1" applyFont="1" applyFill="1" applyBorder="1" applyAlignment="1">
      <alignment horizontal="center" vertical="center" wrapText="1"/>
    </xf>
    <xf numFmtId="0" fontId="20" fillId="0" borderId="10" xfId="1" applyFont="1" applyBorder="1" applyAlignment="1">
      <alignment vertical="center" wrapText="1"/>
    </xf>
    <xf numFmtId="0" fontId="20" fillId="4" borderId="0" xfId="1" applyFont="1" applyFill="1" applyAlignment="1">
      <alignment horizontal="center" vertical="center" wrapText="1"/>
    </xf>
    <xf numFmtId="0" fontId="20" fillId="4" borderId="0" xfId="1" applyFont="1" applyFill="1" applyAlignment="1">
      <alignment horizontal="left" vertical="center" wrapText="1"/>
    </xf>
    <xf numFmtId="0" fontId="19" fillId="4" borderId="0" xfId="1" applyFont="1" applyFill="1" applyAlignment="1">
      <alignment horizontal="center" vertical="center" wrapText="1"/>
    </xf>
    <xf numFmtId="0" fontId="19" fillId="4" borderId="0" xfId="1" applyFont="1" applyFill="1" applyAlignment="1">
      <alignment horizontal="left" vertical="center" wrapText="1"/>
    </xf>
    <xf numFmtId="0" fontId="20" fillId="4" borderId="31" xfId="1" applyFont="1" applyFill="1" applyBorder="1" applyAlignment="1">
      <alignment horizontal="left" vertical="center" wrapText="1"/>
    </xf>
    <xf numFmtId="0" fontId="2" fillId="4" borderId="8" xfId="1" applyFont="1" applyFill="1" applyBorder="1" applyAlignment="1">
      <alignment horizontal="left" vertical="center" wrapText="1"/>
    </xf>
    <xf numFmtId="0" fontId="2" fillId="4" borderId="45" xfId="1" applyFont="1" applyFill="1" applyBorder="1" applyAlignment="1">
      <alignment horizontal="left" vertical="center" wrapText="1"/>
    </xf>
    <xf numFmtId="0" fontId="39" fillId="0" borderId="0" xfId="0" applyFont="1"/>
    <xf numFmtId="43" fontId="15" fillId="2" borderId="0" xfId="0" applyNumberFormat="1" applyFont="1" applyFill="1" applyAlignment="1">
      <alignment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2" fontId="41" fillId="2" borderId="0" xfId="0" applyNumberFormat="1" applyFont="1" applyFill="1" applyAlignment="1">
      <alignment horizontal="right" vertical="center" wrapText="1"/>
    </xf>
    <xf numFmtId="2" fontId="42" fillId="2" borderId="0" xfId="0" applyNumberFormat="1" applyFont="1" applyFill="1" applyAlignment="1">
      <alignment horizontal="right" vertical="center" wrapText="1"/>
    </xf>
    <xf numFmtId="2" fontId="42" fillId="2" borderId="0" xfId="0" applyNumberFormat="1" applyFont="1" applyFill="1" applyAlignment="1">
      <alignment horizontal="right" wrapText="1"/>
    </xf>
    <xf numFmtId="3" fontId="42" fillId="2" borderId="0" xfId="0" applyNumberFormat="1" applyFont="1" applyFill="1" applyAlignment="1">
      <alignment horizontal="right" wrapText="1"/>
    </xf>
    <xf numFmtId="0" fontId="43" fillId="0" borderId="0" xfId="0" applyFont="1" applyAlignment="1">
      <alignment horizontal="center" vertical="center" wrapText="1"/>
    </xf>
    <xf numFmtId="0" fontId="44" fillId="0" borderId="0" xfId="0" applyFont="1" applyAlignment="1" applyProtection="1">
      <alignment horizontal="left" vertical="center" wrapText="1"/>
      <protection locked="0"/>
    </xf>
    <xf numFmtId="4" fontId="45" fillId="0" borderId="0" xfId="0" applyNumberFormat="1" applyFont="1" applyAlignment="1">
      <alignment horizontal="center"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4" fontId="5" fillId="2" borderId="5" xfId="0" applyNumberFormat="1" applyFont="1" applyFill="1" applyBorder="1" applyAlignment="1">
      <alignment vertical="center" wrapText="1"/>
    </xf>
    <xf numFmtId="0" fontId="3" fillId="2" borderId="51" xfId="0" applyFont="1" applyFill="1" applyBorder="1" applyAlignment="1">
      <alignment vertical="top" wrapText="1"/>
    </xf>
    <xf numFmtId="0" fontId="7" fillId="2" borderId="9" xfId="0" applyFont="1" applyFill="1" applyBorder="1" applyAlignment="1">
      <alignment horizontal="right" wrapText="1"/>
    </xf>
    <xf numFmtId="2" fontId="2" fillId="2" borderId="47" xfId="0" applyNumberFormat="1" applyFont="1" applyFill="1" applyBorder="1" applyAlignment="1">
      <alignment horizontal="left" vertical="center" wrapText="1"/>
    </xf>
    <xf numFmtId="2" fontId="2" fillId="2" borderId="48" xfId="0" applyNumberFormat="1" applyFont="1" applyFill="1" applyBorder="1" applyAlignment="1">
      <alignment horizontal="left" vertical="center" wrapText="1"/>
    </xf>
    <xf numFmtId="4" fontId="2" fillId="2" borderId="48" xfId="0" applyNumberFormat="1" applyFont="1" applyFill="1" applyBorder="1" applyAlignment="1">
      <alignment horizontal="left" vertical="center" wrapText="1"/>
    </xf>
    <xf numFmtId="2" fontId="4" fillId="2" borderId="47" xfId="0" applyNumberFormat="1" applyFont="1" applyFill="1" applyBorder="1" applyAlignment="1">
      <alignment vertical="center" wrapText="1"/>
    </xf>
    <xf numFmtId="4" fontId="2" fillId="2" borderId="48" xfId="0" applyNumberFormat="1" applyFont="1" applyFill="1" applyBorder="1" applyAlignment="1">
      <alignment vertical="center" wrapText="1"/>
    </xf>
    <xf numFmtId="0" fontId="2" fillId="2" borderId="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4" fillId="2" borderId="28" xfId="0" applyFont="1" applyFill="1" applyBorder="1" applyAlignment="1">
      <alignment vertical="center" wrapText="1"/>
    </xf>
    <xf numFmtId="2" fontId="2" fillId="2" borderId="44" xfId="0" applyNumberFormat="1" applyFont="1" applyFill="1" applyBorder="1" applyAlignment="1">
      <alignment horizontal="left" vertical="center" wrapText="1"/>
    </xf>
    <xf numFmtId="2" fontId="2" fillId="2" borderId="2" xfId="0" applyNumberFormat="1" applyFont="1" applyFill="1" applyBorder="1" applyAlignment="1">
      <alignment horizontal="left" vertical="center" wrapText="1"/>
    </xf>
    <xf numFmtId="4" fontId="2" fillId="2" borderId="2" xfId="0" applyNumberFormat="1" applyFont="1" applyFill="1" applyBorder="1" applyAlignment="1">
      <alignment horizontal="left" vertical="center" wrapText="1"/>
    </xf>
    <xf numFmtId="2" fontId="2" fillId="2" borderId="60" xfId="0" applyNumberFormat="1" applyFont="1" applyFill="1" applyBorder="1" applyAlignment="1">
      <alignment horizontal="left" vertical="center"/>
    </xf>
    <xf numFmtId="2" fontId="2" fillId="2" borderId="61" xfId="0" applyNumberFormat="1" applyFont="1" applyFill="1" applyBorder="1" applyAlignment="1">
      <alignment horizontal="left" vertical="center"/>
    </xf>
    <xf numFmtId="0" fontId="20" fillId="4" borderId="9" xfId="1" applyFont="1" applyFill="1" applyBorder="1" applyAlignment="1">
      <alignment horizontal="center" vertical="center" wrapText="1"/>
    </xf>
    <xf numFmtId="3" fontId="40" fillId="0" borderId="0" xfId="0" applyNumberFormat="1" applyFont="1" applyAlignment="1">
      <alignment horizontal="right" vertical="center"/>
    </xf>
    <xf numFmtId="3" fontId="40" fillId="0" borderId="0" xfId="0" applyNumberFormat="1" applyFont="1" applyAlignment="1">
      <alignment vertical="center"/>
    </xf>
    <xf numFmtId="43" fontId="46" fillId="0" borderId="0" xfId="0" applyNumberFormat="1" applyFont="1"/>
    <xf numFmtId="2" fontId="4" fillId="4" borderId="10" xfId="1" applyNumberFormat="1" applyFont="1" applyFill="1" applyBorder="1" applyAlignment="1">
      <alignment horizontal="left" vertical="center" wrapText="1"/>
    </xf>
    <xf numFmtId="0" fontId="48" fillId="0" borderId="0" xfId="0" applyFont="1"/>
    <xf numFmtId="3" fontId="48" fillId="0" borderId="0" xfId="0" applyNumberFormat="1" applyFont="1"/>
    <xf numFmtId="3" fontId="39" fillId="0" borderId="0" xfId="0" applyNumberFormat="1" applyFont="1"/>
    <xf numFmtId="2" fontId="18" fillId="4" borderId="10" xfId="1" applyNumberFormat="1" applyFont="1" applyFill="1" applyBorder="1" applyAlignment="1">
      <alignment horizontal="left" vertical="center"/>
    </xf>
    <xf numFmtId="0" fontId="18" fillId="4" borderId="8" xfId="1" applyFont="1" applyFill="1" applyBorder="1" applyAlignment="1">
      <alignment vertical="center" wrapText="1"/>
    </xf>
    <xf numFmtId="0" fontId="18" fillId="4" borderId="45" xfId="1" applyFont="1" applyFill="1" applyBorder="1" applyAlignment="1">
      <alignment vertical="center" wrapText="1"/>
    </xf>
    <xf numFmtId="0" fontId="24" fillId="4" borderId="48" xfId="1" applyFont="1" applyFill="1" applyBorder="1" applyAlignment="1">
      <alignment horizontal="right" wrapText="1"/>
    </xf>
    <xf numFmtId="0" fontId="18" fillId="4" borderId="47" xfId="1" applyFont="1" applyFill="1" applyBorder="1" applyAlignment="1">
      <alignment vertical="center" wrapText="1"/>
    </xf>
    <xf numFmtId="0" fontId="24" fillId="4" borderId="55" xfId="1" applyFont="1" applyFill="1" applyBorder="1" applyAlignment="1">
      <alignment horizontal="right" wrapText="1"/>
    </xf>
    <xf numFmtId="0" fontId="24" fillId="4" borderId="56" xfId="1" applyFont="1" applyFill="1" applyBorder="1" applyAlignment="1">
      <alignment horizontal="right" wrapText="1"/>
    </xf>
    <xf numFmtId="168" fontId="20" fillId="4" borderId="48" xfId="1" applyNumberFormat="1" applyFont="1" applyFill="1" applyBorder="1" applyAlignment="1">
      <alignment horizontal="right" wrapText="1"/>
    </xf>
    <xf numFmtId="0" fontId="20" fillId="4" borderId="31" xfId="1" applyFont="1" applyFill="1" applyBorder="1" applyAlignment="1">
      <alignment vertical="center" wrapText="1"/>
    </xf>
    <xf numFmtId="0" fontId="20" fillId="4" borderId="45" xfId="1" applyFont="1" applyFill="1" applyBorder="1" applyAlignment="1">
      <alignment horizontal="left" vertical="center" wrapText="1"/>
    </xf>
    <xf numFmtId="0" fontId="17" fillId="4" borderId="0" xfId="1" applyFont="1" applyFill="1" applyAlignment="1">
      <alignment vertical="center"/>
    </xf>
    <xf numFmtId="0" fontId="16" fillId="4" borderId="0" xfId="1" applyFill="1" applyAlignment="1">
      <alignment vertical="center"/>
    </xf>
    <xf numFmtId="2" fontId="18" fillId="4" borderId="8" xfId="1" applyNumberFormat="1" applyFont="1" applyFill="1" applyBorder="1" applyAlignment="1">
      <alignment horizontal="left" vertical="center"/>
    </xf>
    <xf numFmtId="2" fontId="18" fillId="4" borderId="55" xfId="1" applyNumberFormat="1" applyFont="1" applyFill="1" applyBorder="1" applyAlignment="1">
      <alignment horizontal="left" vertical="center"/>
    </xf>
    <xf numFmtId="0" fontId="2" fillId="4" borderId="47" xfId="1" applyFont="1" applyFill="1" applyBorder="1" applyAlignment="1">
      <alignment vertical="center" wrapText="1"/>
    </xf>
    <xf numFmtId="0" fontId="21" fillId="4" borderId="47" xfId="1" applyFont="1" applyFill="1" applyBorder="1" applyAlignment="1">
      <alignment horizontal="right" wrapText="1"/>
    </xf>
    <xf numFmtId="0" fontId="8" fillId="4" borderId="48" xfId="1" applyFont="1" applyFill="1" applyBorder="1" applyAlignment="1">
      <alignment horizontal="right" wrapText="1"/>
    </xf>
    <xf numFmtId="0" fontId="20" fillId="4" borderId="47" xfId="1" applyFont="1" applyFill="1" applyBorder="1" applyAlignment="1">
      <alignment horizontal="right" wrapText="1"/>
    </xf>
    <xf numFmtId="0" fontId="2" fillId="4" borderId="47" xfId="1" applyFont="1" applyFill="1" applyBorder="1" applyAlignment="1">
      <alignment wrapText="1"/>
    </xf>
    <xf numFmtId="0" fontId="2" fillId="4" borderId="10" xfId="1" applyFont="1" applyFill="1" applyBorder="1" applyAlignment="1">
      <alignment vertical="center" wrapText="1"/>
    </xf>
    <xf numFmtId="0" fontId="2" fillId="4" borderId="45" xfId="1" applyFont="1" applyFill="1" applyBorder="1" applyAlignment="1">
      <alignment vertical="center" wrapText="1"/>
    </xf>
    <xf numFmtId="0" fontId="2" fillId="2" borderId="9" xfId="1" applyFont="1" applyFill="1" applyBorder="1" applyAlignment="1">
      <alignment horizontal="center" vertical="center" wrapText="1"/>
    </xf>
    <xf numFmtId="0" fontId="2" fillId="4" borderId="16" xfId="1" applyFont="1" applyFill="1" applyBorder="1" applyAlignment="1">
      <alignment horizontal="left" vertical="center"/>
    </xf>
    <xf numFmtId="0" fontId="21" fillId="4" borderId="7" xfId="1" applyFont="1" applyFill="1" applyBorder="1" applyAlignment="1">
      <alignment horizontal="center" vertical="center" wrapText="1"/>
    </xf>
    <xf numFmtId="0" fontId="30" fillId="2" borderId="47" xfId="1" applyFont="1" applyFill="1" applyBorder="1" applyAlignment="1">
      <alignment horizontal="right" wrapText="1"/>
    </xf>
    <xf numFmtId="0" fontId="29" fillId="2" borderId="48" xfId="1" applyFont="1" applyFill="1" applyBorder="1" applyAlignment="1">
      <alignment horizontal="right" wrapText="1"/>
    </xf>
    <xf numFmtId="0" fontId="32" fillId="4" borderId="0" xfId="1" applyFont="1" applyFill="1"/>
    <xf numFmtId="0" fontId="49" fillId="4" borderId="0" xfId="1" applyFont="1" applyFill="1"/>
    <xf numFmtId="0" fontId="2" fillId="4" borderId="45" xfId="1" applyFont="1" applyFill="1" applyBorder="1" applyAlignment="1">
      <alignment horizontal="left" vertical="center"/>
    </xf>
    <xf numFmtId="0" fontId="2" fillId="4" borderId="47" xfId="1" applyFont="1" applyFill="1" applyBorder="1" applyAlignment="1">
      <alignment horizontal="left" vertical="center" wrapText="1"/>
    </xf>
    <xf numFmtId="0" fontId="19" fillId="4" borderId="48" xfId="1" applyFont="1" applyFill="1" applyBorder="1" applyAlignment="1">
      <alignment horizontal="left" vertical="center" wrapText="1"/>
    </xf>
    <xf numFmtId="2" fontId="18" fillId="4" borderId="45" xfId="1" applyNumberFormat="1" applyFont="1" applyFill="1" applyBorder="1" applyAlignment="1">
      <alignment vertical="center"/>
    </xf>
    <xf numFmtId="49" fontId="21" fillId="4" borderId="8" xfId="1" applyNumberFormat="1" applyFont="1" applyFill="1" applyBorder="1" applyAlignment="1">
      <alignment horizontal="center" vertical="center" wrapText="1"/>
    </xf>
    <xf numFmtId="49" fontId="20" fillId="4" borderId="10" xfId="1" applyNumberFormat="1" applyFont="1" applyFill="1" applyBorder="1" applyAlignment="1">
      <alignment wrapText="1"/>
    </xf>
    <xf numFmtId="49" fontId="4" fillId="2" borderId="10" xfId="1" applyNumberFormat="1" applyFont="1" applyFill="1" applyBorder="1" applyAlignment="1">
      <alignment horizontal="center" vertical="center" wrapText="1"/>
    </xf>
    <xf numFmtId="49" fontId="4" fillId="2" borderId="10" xfId="1" applyNumberFormat="1" applyFont="1" applyFill="1" applyBorder="1" applyAlignment="1">
      <alignment vertical="center" wrapText="1"/>
    </xf>
    <xf numFmtId="49" fontId="4" fillId="2" borderId="8" xfId="1" applyNumberFormat="1" applyFont="1" applyFill="1" applyBorder="1" applyAlignment="1">
      <alignment vertical="center" wrapText="1"/>
    </xf>
    <xf numFmtId="49" fontId="25" fillId="0" borderId="10" xfId="1" applyNumberFormat="1" applyFont="1" applyBorder="1" applyAlignment="1">
      <alignment horizontal="center" vertical="center" wrapText="1"/>
    </xf>
    <xf numFmtId="49" fontId="27" fillId="0" borderId="10" xfId="1" applyNumberFormat="1" applyFont="1" applyBorder="1" applyAlignment="1">
      <alignment horizontal="right" wrapText="1"/>
    </xf>
    <xf numFmtId="49" fontId="29" fillId="0" borderId="10" xfId="1" applyNumberFormat="1" applyFont="1" applyBorder="1" applyAlignment="1">
      <alignment horizontal="right" wrapText="1"/>
    </xf>
    <xf numFmtId="49" fontId="30" fillId="0" borderId="10" xfId="1" applyNumberFormat="1" applyFont="1" applyBorder="1" applyAlignment="1">
      <alignment wrapText="1"/>
    </xf>
    <xf numFmtId="49" fontId="20" fillId="4" borderId="10" xfId="1" applyNumberFormat="1" applyFont="1" applyFill="1" applyBorder="1" applyAlignment="1">
      <alignment vertical="center" wrapText="1"/>
    </xf>
    <xf numFmtId="49" fontId="19" fillId="4" borderId="10" xfId="1" applyNumberFormat="1" applyFont="1" applyFill="1" applyBorder="1" applyAlignment="1">
      <alignment horizontal="center" vertical="center" wrapText="1"/>
    </xf>
    <xf numFmtId="49" fontId="19" fillId="4" borderId="48" xfId="1" applyNumberFormat="1" applyFont="1" applyFill="1" applyBorder="1" applyAlignment="1">
      <alignment horizontal="center" vertical="center" wrapText="1"/>
    </xf>
    <xf numFmtId="49" fontId="19" fillId="4" borderId="8" xfId="1" applyNumberFormat="1" applyFont="1" applyFill="1" applyBorder="1" applyAlignment="1">
      <alignment horizontal="center" vertical="center" wrapText="1"/>
    </xf>
    <xf numFmtId="49" fontId="31" fillId="2" borderId="10" xfId="1" applyNumberFormat="1" applyFont="1" applyFill="1" applyBorder="1" applyAlignment="1">
      <alignment horizontal="center" vertical="center" wrapText="1"/>
    </xf>
    <xf numFmtId="49" fontId="25" fillId="2" borderId="10" xfId="1" applyNumberFormat="1" applyFont="1" applyFill="1" applyBorder="1" applyAlignment="1">
      <alignment horizontal="center" vertical="center" wrapText="1"/>
    </xf>
    <xf numFmtId="49" fontId="27" fillId="2" borderId="10" xfId="1" applyNumberFormat="1" applyFont="1" applyFill="1" applyBorder="1" applyAlignment="1">
      <alignment horizontal="right" wrapText="1"/>
    </xf>
    <xf numFmtId="49" fontId="29" fillId="2" borderId="10" xfId="1" applyNumberFormat="1" applyFont="1" applyFill="1" applyBorder="1" applyAlignment="1">
      <alignment horizontal="right" wrapText="1"/>
    </xf>
    <xf numFmtId="49" fontId="31" fillId="2" borderId="8" xfId="1" applyNumberFormat="1" applyFont="1" applyFill="1" applyBorder="1" applyAlignment="1">
      <alignment horizontal="center" vertical="center" wrapText="1"/>
    </xf>
    <xf numFmtId="49" fontId="20" fillId="4" borderId="31" xfId="1" applyNumberFormat="1" applyFont="1" applyFill="1" applyBorder="1" applyAlignment="1">
      <alignment horizontal="center" vertical="center" wrapText="1"/>
    </xf>
    <xf numFmtId="49" fontId="25" fillId="2" borderId="8" xfId="1" applyNumberFormat="1" applyFont="1" applyFill="1" applyBorder="1" applyAlignment="1">
      <alignment horizontal="center" vertical="center" wrapText="1"/>
    </xf>
    <xf numFmtId="49" fontId="27" fillId="2" borderId="8" xfId="1" applyNumberFormat="1" applyFont="1" applyFill="1" applyBorder="1" applyAlignment="1">
      <alignment horizontal="right" wrapText="1"/>
    </xf>
    <xf numFmtId="49" fontId="29" fillId="2" borderId="8" xfId="1" applyNumberFormat="1" applyFont="1" applyFill="1" applyBorder="1" applyAlignment="1">
      <alignment horizontal="right" wrapText="1"/>
    </xf>
    <xf numFmtId="49" fontId="19" fillId="4" borderId="31" xfId="1" applyNumberFormat="1" applyFont="1" applyFill="1" applyBorder="1" applyAlignment="1">
      <alignment horizontal="center" vertical="center" wrapText="1"/>
    </xf>
    <xf numFmtId="49" fontId="20" fillId="4" borderId="8" xfId="1" applyNumberFormat="1" applyFont="1" applyFill="1" applyBorder="1" applyAlignment="1">
      <alignment horizontal="center" vertical="center" wrapText="1"/>
    </xf>
    <xf numFmtId="49" fontId="29" fillId="2" borderId="10" xfId="1" applyNumberFormat="1" applyFont="1" applyFill="1" applyBorder="1" applyAlignment="1">
      <alignment horizontal="center" vertical="center" wrapText="1"/>
    </xf>
    <xf numFmtId="49" fontId="29" fillId="2" borderId="10" xfId="1" applyNumberFormat="1" applyFont="1" applyFill="1" applyBorder="1" applyAlignment="1">
      <alignment vertical="center" wrapText="1"/>
    </xf>
    <xf numFmtId="49" fontId="28" fillId="2" borderId="10" xfId="1" applyNumberFormat="1" applyFont="1" applyFill="1" applyBorder="1" applyAlignment="1">
      <alignment horizontal="center" vertical="center" wrapText="1"/>
    </xf>
    <xf numFmtId="49" fontId="28" fillId="2" borderId="47" xfId="1" applyNumberFormat="1" applyFont="1" applyFill="1" applyBorder="1" applyAlignment="1">
      <alignment horizontal="center" vertical="center" wrapText="1"/>
    </xf>
    <xf numFmtId="49" fontId="28" fillId="2" borderId="55" xfId="1" applyNumberFormat="1" applyFont="1" applyFill="1" applyBorder="1" applyAlignment="1">
      <alignment vertical="center" wrapText="1"/>
    </xf>
    <xf numFmtId="49" fontId="24" fillId="4" borderId="8" xfId="1" applyNumberFormat="1" applyFont="1" applyFill="1" applyBorder="1" applyAlignment="1">
      <alignment horizontal="right" wrapText="1"/>
    </xf>
    <xf numFmtId="49" fontId="24" fillId="4" borderId="10" xfId="1" applyNumberFormat="1" applyFont="1" applyFill="1" applyBorder="1" applyAlignment="1">
      <alignment horizontal="center" vertical="center" wrapText="1"/>
    </xf>
    <xf numFmtId="49" fontId="30" fillId="2" borderId="10" xfId="1" applyNumberFormat="1" applyFont="1" applyFill="1" applyBorder="1" applyAlignment="1">
      <alignment wrapText="1"/>
    </xf>
    <xf numFmtId="49" fontId="30" fillId="2" borderId="10" xfId="1" applyNumberFormat="1" applyFont="1" applyFill="1" applyBorder="1" applyAlignment="1">
      <alignment horizontal="center" vertical="center" wrapText="1"/>
    </xf>
    <xf numFmtId="49" fontId="30" fillId="2" borderId="10" xfId="1" applyNumberFormat="1" applyFont="1" applyFill="1" applyBorder="1" applyAlignment="1">
      <alignment vertical="center" wrapText="1"/>
    </xf>
    <xf numFmtId="49" fontId="30" fillId="2" borderId="8" xfId="1" applyNumberFormat="1" applyFont="1" applyFill="1" applyBorder="1" applyAlignment="1">
      <alignment horizontal="center" vertical="center" wrapText="1"/>
    </xf>
    <xf numFmtId="49" fontId="20" fillId="4" borderId="0" xfId="1" applyNumberFormat="1" applyFont="1" applyFill="1" applyAlignment="1">
      <alignment horizontal="center" vertical="center" wrapText="1"/>
    </xf>
    <xf numFmtId="49" fontId="19" fillId="4" borderId="0" xfId="1" applyNumberFormat="1" applyFont="1" applyFill="1" applyAlignment="1">
      <alignment horizontal="center" vertical="center" wrapText="1"/>
    </xf>
    <xf numFmtId="49" fontId="8" fillId="4" borderId="10" xfId="1" applyNumberFormat="1" applyFont="1" applyFill="1" applyBorder="1" applyAlignment="1">
      <alignment horizontal="center" wrapText="1"/>
    </xf>
    <xf numFmtId="49" fontId="24" fillId="4" borderId="10" xfId="1" applyNumberFormat="1" applyFont="1" applyFill="1" applyBorder="1" applyAlignment="1">
      <alignment horizontal="center" wrapText="1"/>
    </xf>
    <xf numFmtId="49" fontId="2" fillId="4" borderId="16" xfId="1" applyNumberFormat="1" applyFont="1" applyFill="1" applyBorder="1" applyAlignment="1">
      <alignment horizontal="center" vertical="center" wrapText="1"/>
    </xf>
    <xf numFmtId="2" fontId="18" fillId="4" borderId="47" xfId="1" applyNumberFormat="1" applyFont="1" applyFill="1" applyBorder="1" applyAlignment="1">
      <alignment horizontal="left" vertical="center" wrapText="1"/>
    </xf>
    <xf numFmtId="2" fontId="18" fillId="4" borderId="45" xfId="1" applyNumberFormat="1" applyFont="1" applyFill="1" applyBorder="1" applyAlignment="1">
      <alignment horizontal="left" vertical="center" wrapText="1"/>
    </xf>
    <xf numFmtId="0" fontId="18" fillId="4" borderId="47" xfId="1" applyFont="1" applyFill="1" applyBorder="1" applyAlignment="1">
      <alignment vertical="center"/>
    </xf>
    <xf numFmtId="2" fontId="18" fillId="4" borderId="45" xfId="1" applyNumberFormat="1" applyFont="1" applyFill="1" applyBorder="1" applyAlignment="1">
      <alignment horizontal="left" vertical="center"/>
    </xf>
    <xf numFmtId="0" fontId="51" fillId="4" borderId="0" xfId="1" applyFont="1" applyFill="1"/>
    <xf numFmtId="0" fontId="53" fillId="4" borderId="0" xfId="1" applyFont="1" applyFill="1"/>
    <xf numFmtId="0" fontId="53" fillId="0" borderId="0" xfId="1" applyFont="1"/>
    <xf numFmtId="0" fontId="20" fillId="4" borderId="55" xfId="1" applyFont="1" applyFill="1" applyBorder="1" applyAlignment="1">
      <alignment horizontal="right" wrapText="1"/>
    </xf>
    <xf numFmtId="49" fontId="19" fillId="0" borderId="8" xfId="1" applyNumberFormat="1" applyFont="1" applyBorder="1" applyAlignment="1">
      <alignment horizontal="center" vertical="center" wrapText="1"/>
    </xf>
    <xf numFmtId="2" fontId="18" fillId="4" borderId="47" xfId="1" applyNumberFormat="1" applyFont="1" applyFill="1" applyBorder="1" applyAlignment="1">
      <alignment horizontal="left" vertical="center"/>
    </xf>
    <xf numFmtId="0" fontId="40" fillId="0" borderId="0" xfId="0" applyFont="1" applyAlignment="1">
      <alignment horizontal="left" vertical="center"/>
    </xf>
    <xf numFmtId="0" fontId="40" fillId="0" borderId="0" xfId="0" applyFont="1" applyAlignment="1">
      <alignment horizontal="left" vertical="center" wrapText="1"/>
    </xf>
    <xf numFmtId="49" fontId="20" fillId="0" borderId="10" xfId="1" applyNumberFormat="1" applyFont="1" applyFill="1" applyBorder="1" applyAlignment="1">
      <alignment horizontal="center" vertical="center" wrapText="1"/>
    </xf>
    <xf numFmtId="49" fontId="31" fillId="2" borderId="48" xfId="1" applyNumberFormat="1" applyFont="1" applyFill="1" applyBorder="1" applyAlignment="1">
      <alignment vertical="center" wrapText="1"/>
    </xf>
    <xf numFmtId="0" fontId="2" fillId="4" borderId="10" xfId="1" applyFont="1" applyFill="1" applyBorder="1" applyAlignment="1">
      <alignment horizontal="left" vertical="center"/>
    </xf>
    <xf numFmtId="0" fontId="2" fillId="4" borderId="47" xfId="1" applyFont="1" applyFill="1" applyBorder="1" applyAlignment="1">
      <alignment horizontal="left" vertical="center"/>
    </xf>
    <xf numFmtId="0" fontId="4" fillId="2" borderId="31" xfId="0" applyFont="1" applyFill="1" applyBorder="1" applyAlignment="1">
      <alignment horizontal="center" vertical="center" wrapText="1"/>
    </xf>
    <xf numFmtId="0" fontId="9" fillId="2" borderId="31" xfId="0" applyFont="1" applyFill="1" applyBorder="1" applyAlignment="1">
      <alignment horizontal="left" vertical="center" wrapText="1"/>
    </xf>
    <xf numFmtId="0" fontId="4" fillId="2" borderId="37" xfId="0" applyFont="1" applyFill="1" applyBorder="1" applyAlignment="1">
      <alignment vertical="center" wrapText="1"/>
    </xf>
    <xf numFmtId="165" fontId="4" fillId="2" borderId="31" xfId="0" applyNumberFormat="1" applyFont="1" applyFill="1" applyBorder="1" applyAlignment="1">
      <alignment horizontal="right" wrapText="1"/>
    </xf>
    <xf numFmtId="2" fontId="7" fillId="2" borderId="10" xfId="0" applyNumberFormat="1" applyFont="1" applyFill="1" applyBorder="1" applyAlignment="1">
      <alignment horizontal="center" vertical="center" wrapText="1"/>
    </xf>
    <xf numFmtId="0" fontId="3" fillId="2" borderId="48" xfId="0" applyFont="1" applyFill="1" applyBorder="1" applyAlignment="1">
      <alignment vertical="top" wrapText="1"/>
    </xf>
    <xf numFmtId="0" fontId="4" fillId="2" borderId="30" xfId="0" applyFont="1" applyFill="1" applyBorder="1" applyAlignment="1">
      <alignment horizontal="center" vertical="center" wrapText="1"/>
    </xf>
    <xf numFmtId="0" fontId="4" fillId="0" borderId="31" xfId="0" applyFont="1" applyBorder="1" applyAlignment="1">
      <alignment vertical="center" wrapText="1"/>
    </xf>
    <xf numFmtId="0" fontId="4" fillId="0" borderId="31" xfId="0" applyFont="1" applyBorder="1" applyAlignment="1">
      <alignment horizontal="right" wrapText="1"/>
    </xf>
    <xf numFmtId="0" fontId="1" fillId="2" borderId="0" xfId="0" applyFont="1" applyFill="1" applyAlignment="1">
      <alignment vertical="center"/>
    </xf>
    <xf numFmtId="0" fontId="4" fillId="0" borderId="12" xfId="0" applyFont="1" applyFill="1" applyBorder="1" applyAlignment="1">
      <alignment horizontal="center" vertical="center" wrapText="1"/>
    </xf>
    <xf numFmtId="0" fontId="4" fillId="0" borderId="13" xfId="0" applyFont="1" applyFill="1" applyBorder="1" applyAlignment="1">
      <alignment vertical="center" wrapText="1"/>
    </xf>
    <xf numFmtId="0" fontId="4" fillId="0" borderId="13" xfId="0" applyFont="1" applyFill="1" applyBorder="1" applyAlignment="1">
      <alignment horizontal="right" wrapText="1"/>
    </xf>
    <xf numFmtId="165" fontId="4" fillId="0" borderId="13" xfId="0" applyNumberFormat="1" applyFont="1" applyFill="1" applyBorder="1" applyAlignment="1">
      <alignment horizontal="right" wrapText="1"/>
    </xf>
    <xf numFmtId="0" fontId="2" fillId="2" borderId="47" xfId="0" applyFont="1" applyFill="1" applyBorder="1" applyAlignment="1">
      <alignment vertical="center"/>
    </xf>
    <xf numFmtId="3" fontId="18" fillId="4" borderId="0" xfId="1" applyNumberFormat="1" applyFont="1" applyFill="1" applyBorder="1" applyAlignment="1">
      <alignment horizontal="center" vertical="center" wrapText="1"/>
    </xf>
    <xf numFmtId="0" fontId="2" fillId="4" borderId="15" xfId="1" applyFont="1" applyFill="1" applyBorder="1" applyAlignment="1">
      <alignment horizontal="center" vertical="center" wrapText="1"/>
    </xf>
    <xf numFmtId="0" fontId="2" fillId="4" borderId="9" xfId="1" applyFont="1" applyFill="1" applyBorder="1" applyAlignment="1">
      <alignment horizontal="center" vertical="center" wrapText="1"/>
    </xf>
    <xf numFmtId="49" fontId="2" fillId="4" borderId="10" xfId="1" applyNumberFormat="1" applyFont="1" applyFill="1" applyBorder="1" applyAlignment="1">
      <alignment horizontal="center" vertical="center" wrapText="1"/>
    </xf>
    <xf numFmtId="49" fontId="2" fillId="4" borderId="10" xfId="1" applyNumberFormat="1" applyFont="1" applyFill="1" applyBorder="1" applyAlignment="1">
      <alignment vertical="center" wrapText="1"/>
    </xf>
    <xf numFmtId="0" fontId="2" fillId="4" borderId="12" xfId="1" applyFont="1" applyFill="1" applyBorder="1" applyAlignment="1">
      <alignment horizontal="center" vertical="center" wrapText="1"/>
    </xf>
    <xf numFmtId="49" fontId="2" fillId="4" borderId="13" xfId="1" applyNumberFormat="1" applyFont="1" applyFill="1" applyBorder="1" applyAlignment="1">
      <alignment horizontal="center" vertical="center" wrapText="1"/>
    </xf>
    <xf numFmtId="0" fontId="20" fillId="0" borderId="10" xfId="1" applyFont="1" applyFill="1" applyBorder="1" applyAlignment="1">
      <alignment vertical="center" wrapText="1"/>
    </xf>
    <xf numFmtId="0" fontId="2" fillId="0" borderId="15" xfId="0" applyFont="1" applyFill="1" applyBorder="1" applyAlignment="1">
      <alignment horizontal="center" vertical="center" wrapText="1"/>
    </xf>
    <xf numFmtId="0" fontId="2" fillId="0" borderId="46" xfId="0" applyFont="1" applyFill="1" applyBorder="1" applyAlignment="1">
      <alignment vertical="center" wrapText="1"/>
    </xf>
    <xf numFmtId="0" fontId="11" fillId="0" borderId="44" xfId="0" applyFont="1" applyFill="1" applyBorder="1" applyAlignment="1">
      <alignment vertical="top" wrapText="1"/>
    </xf>
    <xf numFmtId="0" fontId="11" fillId="0" borderId="2" xfId="0" applyFont="1" applyFill="1" applyBorder="1" applyAlignment="1">
      <alignment vertical="top" wrapText="1"/>
    </xf>
    <xf numFmtId="0" fontId="4" fillId="0" borderId="7" xfId="0" applyFont="1" applyFill="1" applyBorder="1" applyAlignment="1">
      <alignment horizont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right" vertical="center" wrapText="1"/>
    </xf>
    <xf numFmtId="4" fontId="4" fillId="0" borderId="8" xfId="0" applyNumberFormat="1" applyFont="1" applyFill="1" applyBorder="1" applyAlignment="1">
      <alignment horizontal="right" vertical="center" wrapText="1"/>
    </xf>
    <xf numFmtId="0" fontId="4" fillId="0" borderId="9" xfId="0" applyFont="1" applyFill="1" applyBorder="1" applyAlignment="1">
      <alignment horizontal="center" wrapText="1"/>
    </xf>
    <xf numFmtId="0" fontId="4" fillId="0" borderId="10" xfId="0" applyFont="1" applyFill="1" applyBorder="1" applyAlignment="1">
      <alignment horizontal="left" vertical="center" wrapText="1"/>
    </xf>
    <xf numFmtId="0" fontId="4" fillId="0" borderId="10" xfId="0" applyFont="1" applyFill="1" applyBorder="1" applyAlignment="1">
      <alignment horizontal="right" vertical="center" wrapText="1"/>
    </xf>
    <xf numFmtId="4" fontId="4" fillId="0" borderId="10" xfId="0" applyNumberFormat="1" applyFont="1" applyFill="1" applyBorder="1" applyAlignment="1">
      <alignment horizontal="right" vertical="center" wrapText="1"/>
    </xf>
    <xf numFmtId="0" fontId="4" fillId="0" borderId="30" xfId="0" applyFont="1" applyFill="1" applyBorder="1" applyAlignment="1">
      <alignment horizontal="center" wrapText="1"/>
    </xf>
    <xf numFmtId="0" fontId="4" fillId="0" borderId="31" xfId="0" applyFont="1" applyFill="1" applyBorder="1" applyAlignment="1">
      <alignment horizontal="left" vertical="center" wrapText="1"/>
    </xf>
    <xf numFmtId="0" fontId="4" fillId="0" borderId="31" xfId="0" applyFont="1" applyFill="1" applyBorder="1" applyAlignment="1">
      <alignment horizontal="right" vertical="center" wrapText="1"/>
    </xf>
    <xf numFmtId="4" fontId="4" fillId="0" borderId="31" xfId="0" applyNumberFormat="1" applyFont="1" applyFill="1" applyBorder="1" applyAlignment="1">
      <alignment horizontal="righ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0" xfId="0" applyFont="1" applyFill="1" applyBorder="1" applyAlignment="1">
      <alignment horizontal="right" wrapText="1"/>
    </xf>
    <xf numFmtId="165" fontId="4" fillId="0" borderId="10" xfId="0" applyNumberFormat="1" applyFont="1" applyFill="1" applyBorder="1" applyAlignment="1">
      <alignment horizontal="right" wrapText="1"/>
    </xf>
    <xf numFmtId="0" fontId="2" fillId="0" borderId="44"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8" xfId="0" applyFont="1" applyFill="1" applyBorder="1" applyAlignment="1">
      <alignment vertical="center" wrapText="1"/>
    </xf>
    <xf numFmtId="0" fontId="4" fillId="0" borderId="37" xfId="0" applyFont="1" applyFill="1" applyBorder="1" applyAlignment="1">
      <alignment horizontal="right" wrapText="1"/>
    </xf>
    <xf numFmtId="165" fontId="4" fillId="0" borderId="37" xfId="0" applyNumberFormat="1" applyFont="1" applyFill="1" applyBorder="1" applyAlignment="1">
      <alignment horizontal="right" wrapText="1"/>
    </xf>
    <xf numFmtId="0" fontId="4" fillId="0" borderId="8" xfId="0" applyFont="1" applyFill="1" applyBorder="1" applyAlignment="1">
      <alignment horizontal="right" wrapText="1"/>
    </xf>
    <xf numFmtId="165" fontId="4" fillId="0" borderId="8" xfId="0" applyNumberFormat="1" applyFont="1" applyFill="1" applyBorder="1" applyAlignment="1">
      <alignment horizontal="right" wrapText="1"/>
    </xf>
    <xf numFmtId="0" fontId="4" fillId="0" borderId="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vertical="center" wrapText="1"/>
    </xf>
    <xf numFmtId="0" fontId="4" fillId="0" borderId="31" xfId="0" applyFont="1" applyFill="1" applyBorder="1" applyAlignment="1">
      <alignment horizontal="right" wrapText="1"/>
    </xf>
    <xf numFmtId="165" fontId="4" fillId="0" borderId="31" xfId="0" applyNumberFormat="1" applyFont="1" applyFill="1" applyBorder="1" applyAlignment="1">
      <alignment horizontal="right" wrapText="1"/>
    </xf>
    <xf numFmtId="0" fontId="18" fillId="0" borderId="9" xfId="1" applyFont="1" applyFill="1" applyBorder="1" applyAlignment="1">
      <alignment horizontal="center" vertical="center" wrapText="1"/>
    </xf>
    <xf numFmtId="49" fontId="18" fillId="0" borderId="10" xfId="1" applyNumberFormat="1" applyFont="1" applyFill="1" applyBorder="1" applyAlignment="1">
      <alignment horizontal="center" vertical="center" wrapText="1"/>
    </xf>
    <xf numFmtId="0" fontId="18" fillId="0" borderId="15" xfId="1" applyFont="1" applyFill="1" applyBorder="1" applyAlignment="1">
      <alignment horizontal="center" vertical="center" wrapText="1"/>
    </xf>
    <xf numFmtId="49" fontId="18" fillId="0" borderId="16" xfId="1" applyNumberFormat="1" applyFont="1" applyFill="1" applyBorder="1" applyAlignment="1">
      <alignment horizontal="center" vertical="center" wrapText="1"/>
    </xf>
    <xf numFmtId="0" fontId="2" fillId="0" borderId="44" xfId="1" applyFont="1" applyFill="1" applyBorder="1" applyAlignment="1">
      <alignment vertical="center" wrapText="1"/>
    </xf>
    <xf numFmtId="49" fontId="20" fillId="0" borderId="13" xfId="1" applyNumberFormat="1" applyFont="1" applyFill="1" applyBorder="1" applyAlignment="1">
      <alignment horizontal="center" vertical="center" wrapText="1"/>
    </xf>
    <xf numFmtId="1" fontId="20" fillId="0" borderId="9" xfId="1" applyNumberFormat="1" applyFont="1" applyFill="1" applyBorder="1" applyAlignment="1">
      <alignment horizontal="center" vertical="center" wrapText="1"/>
    </xf>
    <xf numFmtId="0" fontId="56" fillId="0" borderId="2" xfId="1" applyFont="1" applyFill="1" applyBorder="1" applyAlignment="1">
      <alignment wrapText="1"/>
    </xf>
    <xf numFmtId="0" fontId="56" fillId="0" borderId="3" xfId="1" applyFont="1" applyFill="1" applyBorder="1" applyAlignment="1">
      <alignment wrapText="1"/>
    </xf>
    <xf numFmtId="0" fontId="4" fillId="0" borderId="13" xfId="0" applyFont="1" applyFill="1" applyBorder="1" applyAlignment="1">
      <alignment horizontal="left" vertical="center" wrapText="1"/>
    </xf>
    <xf numFmtId="0" fontId="20" fillId="0" borderId="9"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8" fillId="4" borderId="9" xfId="1" applyFont="1" applyFill="1" applyBorder="1" applyAlignment="1">
      <alignment horizontal="center" wrapText="1"/>
    </xf>
    <xf numFmtId="0" fontId="24" fillId="4" borderId="9" xfId="1" applyFont="1" applyFill="1" applyBorder="1" applyAlignment="1">
      <alignment horizontal="center" wrapText="1"/>
    </xf>
    <xf numFmtId="0" fontId="20" fillId="4" borderId="9" xfId="1" applyFont="1" applyFill="1" applyBorder="1" applyAlignment="1">
      <alignment horizontal="center" wrapText="1"/>
    </xf>
    <xf numFmtId="2" fontId="4" fillId="2" borderId="9" xfId="1" applyNumberFormat="1" applyFont="1" applyFill="1" applyBorder="1" applyAlignment="1">
      <alignment horizontal="center" vertical="center" wrapText="1"/>
    </xf>
    <xf numFmtId="0" fontId="4" fillId="2" borderId="9" xfId="1" applyFont="1" applyFill="1" applyBorder="1" applyAlignment="1">
      <alignment horizontal="center" vertical="center" wrapText="1"/>
    </xf>
    <xf numFmtId="2" fontId="2" fillId="4" borderId="9" xfId="1" applyNumberFormat="1" applyFont="1" applyFill="1" applyBorder="1" applyAlignment="1">
      <alignment horizontal="center" vertical="center" wrapText="1"/>
    </xf>
    <xf numFmtId="49" fontId="20" fillId="0" borderId="10" xfId="1" applyNumberFormat="1" applyFont="1" applyBorder="1" applyAlignment="1">
      <alignment horizontal="center" vertical="center" wrapText="1"/>
    </xf>
    <xf numFmtId="0" fontId="17" fillId="0" borderId="0" xfId="1" applyFont="1" applyFill="1"/>
    <xf numFmtId="0" fontId="16" fillId="0" borderId="0" xfId="1" applyFill="1"/>
    <xf numFmtId="49" fontId="19" fillId="0" borderId="31" xfId="1"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49" fontId="30" fillId="2" borderId="31" xfId="1" applyNumberFormat="1" applyFont="1" applyFill="1" applyBorder="1" applyAlignment="1">
      <alignment vertical="center" wrapText="1"/>
    </xf>
    <xf numFmtId="0" fontId="2" fillId="4" borderId="7" xfId="1" applyFont="1" applyFill="1" applyBorder="1" applyAlignment="1">
      <alignment horizontal="center" vertical="center" wrapText="1"/>
    </xf>
    <xf numFmtId="49" fontId="2" fillId="4" borderId="8" xfId="1" applyNumberFormat="1" applyFont="1" applyFill="1" applyBorder="1" applyAlignment="1">
      <alignment horizontal="center" vertical="center" wrapText="1"/>
    </xf>
    <xf numFmtId="49" fontId="4" fillId="2" borderId="31" xfId="1" applyNumberFormat="1" applyFont="1" applyFill="1" applyBorder="1" applyAlignment="1">
      <alignment vertical="center" wrapText="1"/>
    </xf>
    <xf numFmtId="2" fontId="2" fillId="2" borderId="0" xfId="0" applyNumberFormat="1" applyFont="1" applyFill="1" applyBorder="1" applyAlignment="1">
      <alignment horizontal="center" vertical="center" wrapText="1"/>
    </xf>
    <xf numFmtId="0" fontId="4" fillId="0" borderId="66" xfId="0" applyFont="1" applyFill="1" applyBorder="1" applyAlignment="1">
      <alignment vertical="center" wrapText="1"/>
    </xf>
    <xf numFmtId="0" fontId="4" fillId="0" borderId="67" xfId="0" applyFont="1" applyFill="1" applyBorder="1" applyAlignment="1">
      <alignment vertical="center" wrapText="1"/>
    </xf>
    <xf numFmtId="0" fontId="4" fillId="0" borderId="47" xfId="0" applyFont="1" applyFill="1" applyBorder="1" applyAlignment="1">
      <alignment horizontal="left" vertical="center" wrapText="1"/>
    </xf>
    <xf numFmtId="0" fontId="11" fillId="2" borderId="4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left" vertical="center" wrapText="1"/>
    </xf>
    <xf numFmtId="0" fontId="1" fillId="0" borderId="0" xfId="0" applyFont="1" applyFill="1"/>
    <xf numFmtId="43" fontId="13" fillId="0" borderId="0" xfId="0" applyNumberFormat="1" applyFont="1" applyFill="1" applyBorder="1" applyAlignment="1">
      <alignment vertical="center" wrapText="1"/>
    </xf>
    <xf numFmtId="0" fontId="0" fillId="0" borderId="0" xfId="0" applyFill="1"/>
    <xf numFmtId="0" fontId="4" fillId="0" borderId="30" xfId="0"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25" fillId="0" borderId="9" xfId="1" applyFont="1" applyBorder="1" applyAlignment="1">
      <alignment horizontal="center" vertical="center" wrapText="1"/>
    </xf>
    <xf numFmtId="0" fontId="27" fillId="0" borderId="9" xfId="1" applyFont="1" applyBorder="1" applyAlignment="1">
      <alignment horizontal="center" wrapText="1"/>
    </xf>
    <xf numFmtId="0" fontId="29" fillId="0" borderId="9" xfId="1" applyFont="1" applyBorder="1" applyAlignment="1">
      <alignment horizontal="center" wrapText="1"/>
    </xf>
    <xf numFmtId="0" fontId="30" fillId="0" borderId="9" xfId="1" applyFont="1" applyBorder="1" applyAlignment="1">
      <alignment horizontal="center" wrapText="1"/>
    </xf>
    <xf numFmtId="0" fontId="19" fillId="4" borderId="9" xfId="1" applyFont="1" applyFill="1" applyBorder="1" applyAlignment="1">
      <alignment horizontal="center" vertical="center" wrapText="1"/>
    </xf>
    <xf numFmtId="0" fontId="19" fillId="0" borderId="7" xfId="1" applyFont="1" applyBorder="1" applyAlignment="1">
      <alignment horizontal="center" vertical="center" wrapText="1"/>
    </xf>
    <xf numFmtId="0" fontId="19" fillId="4" borderId="30" xfId="1" applyFont="1" applyFill="1" applyBorder="1" applyAlignment="1">
      <alignment horizontal="center" vertical="center" wrapText="1"/>
    </xf>
    <xf numFmtId="0" fontId="19" fillId="4" borderId="7"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27" fillId="2" borderId="9" xfId="1" applyFont="1" applyFill="1" applyBorder="1" applyAlignment="1">
      <alignment horizontal="center" wrapText="1"/>
    </xf>
    <xf numFmtId="0" fontId="29" fillId="2" borderId="9" xfId="1" applyFont="1" applyFill="1" applyBorder="1" applyAlignment="1">
      <alignment horizontal="center" wrapText="1"/>
    </xf>
    <xf numFmtId="0" fontId="19" fillId="0" borderId="30" xfId="1" applyFont="1" applyFill="1" applyBorder="1" applyAlignment="1">
      <alignment horizontal="center" vertical="center" wrapText="1"/>
    </xf>
    <xf numFmtId="0" fontId="19" fillId="4" borderId="64"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20" fillId="4" borderId="30" xfId="1" applyFont="1" applyFill="1" applyBorder="1" applyAlignment="1">
      <alignment horizontal="center" vertical="center" wrapText="1"/>
    </xf>
    <xf numFmtId="0" fontId="31" fillId="2" borderId="64" xfId="1" applyFont="1" applyFill="1" applyBorder="1" applyAlignment="1">
      <alignment horizontal="center" vertical="center" wrapText="1"/>
    </xf>
    <xf numFmtId="0" fontId="25" fillId="2" borderId="7" xfId="1" applyFont="1" applyFill="1" applyBorder="1" applyAlignment="1">
      <alignment horizontal="center" vertical="center" wrapText="1"/>
    </xf>
    <xf numFmtId="0" fontId="27" fillId="2" borderId="7" xfId="1" applyFont="1" applyFill="1" applyBorder="1" applyAlignment="1">
      <alignment horizontal="center" wrapText="1"/>
    </xf>
    <xf numFmtId="0" fontId="29" fillId="2" borderId="7" xfId="1" applyFont="1" applyFill="1" applyBorder="1" applyAlignment="1">
      <alignment horizontal="center" wrapText="1"/>
    </xf>
    <xf numFmtId="0" fontId="29" fillId="2" borderId="9" xfId="1" applyFont="1" applyFill="1" applyBorder="1" applyAlignment="1">
      <alignment horizontal="center" vertical="center" wrapText="1"/>
    </xf>
    <xf numFmtId="0" fontId="28" fillId="2" borderId="9" xfId="1" applyFont="1" applyFill="1" applyBorder="1" applyAlignment="1">
      <alignment horizontal="center" vertical="center" wrapText="1"/>
    </xf>
    <xf numFmtId="2" fontId="28" fillId="2" borderId="30" xfId="1" applyNumberFormat="1" applyFont="1" applyFill="1" applyBorder="1" applyAlignment="1">
      <alignment horizontal="center" vertical="center" wrapText="1"/>
    </xf>
    <xf numFmtId="0" fontId="24" fillId="4" borderId="7" xfId="1" applyFont="1" applyFill="1" applyBorder="1" applyAlignment="1">
      <alignment horizontal="center" wrapText="1"/>
    </xf>
    <xf numFmtId="1" fontId="20" fillId="4" borderId="7" xfId="1" applyNumberFormat="1" applyFont="1" applyFill="1" applyBorder="1" applyAlignment="1">
      <alignment horizontal="center" vertical="center" wrapText="1"/>
    </xf>
    <xf numFmtId="1" fontId="20" fillId="4" borderId="9" xfId="1" applyNumberFormat="1" applyFont="1" applyFill="1" applyBorder="1" applyAlignment="1">
      <alignment horizontal="center" vertical="center" wrapText="1"/>
    </xf>
    <xf numFmtId="1" fontId="20" fillId="4" borderId="30" xfId="1" applyNumberFormat="1" applyFont="1" applyFill="1" applyBorder="1" applyAlignment="1">
      <alignment horizontal="center" vertical="center" wrapText="1"/>
    </xf>
    <xf numFmtId="0" fontId="20" fillId="4" borderId="7" xfId="1" applyFont="1" applyFill="1" applyBorder="1" applyAlignment="1">
      <alignment horizontal="center" vertical="center" wrapText="1"/>
    </xf>
    <xf numFmtId="0" fontId="30" fillId="2" borderId="9" xfId="1" applyFont="1" applyFill="1" applyBorder="1" applyAlignment="1">
      <alignment horizontal="center" wrapText="1"/>
    </xf>
    <xf numFmtId="2" fontId="30" fillId="2" borderId="9" xfId="1" applyNumberFormat="1" applyFont="1" applyFill="1" applyBorder="1" applyAlignment="1">
      <alignment horizontal="center" vertical="center" wrapText="1"/>
    </xf>
    <xf numFmtId="0" fontId="30" fillId="2" borderId="9" xfId="1" applyFont="1" applyFill="1" applyBorder="1" applyAlignment="1">
      <alignment horizontal="center" vertical="center" wrapText="1"/>
    </xf>
    <xf numFmtId="0" fontId="30" fillId="2" borderId="30" xfId="1" applyFont="1" applyFill="1" applyBorder="1" applyAlignment="1">
      <alignment horizontal="center" vertical="center" wrapText="1"/>
    </xf>
    <xf numFmtId="0" fontId="4" fillId="2" borderId="16" xfId="0" applyFont="1" applyFill="1" applyBorder="1" applyAlignment="1">
      <alignment wrapText="1"/>
    </xf>
    <xf numFmtId="2" fontId="11" fillId="2" borderId="0" xfId="0" applyNumberFormat="1" applyFont="1" applyFill="1" applyAlignment="1">
      <alignment horizontal="center" vertical="center" wrapText="1"/>
    </xf>
    <xf numFmtId="2" fontId="4" fillId="2" borderId="16" xfId="0" applyNumberFormat="1" applyFont="1" applyFill="1" applyBorder="1" applyAlignment="1">
      <alignment horizontal="center" vertical="center" wrapText="1"/>
    </xf>
    <xf numFmtId="2" fontId="4" fillId="2" borderId="13" xfId="0" applyNumberFormat="1" applyFont="1" applyFill="1" applyBorder="1" applyAlignment="1">
      <alignment horizontal="center" vertical="center" wrapText="1"/>
    </xf>
    <xf numFmtId="2" fontId="5" fillId="2" borderId="5" xfId="0" applyNumberFormat="1" applyFont="1" applyFill="1" applyBorder="1" applyAlignment="1">
      <alignment vertical="center" wrapText="1"/>
    </xf>
    <xf numFmtId="2" fontId="2" fillId="2" borderId="16" xfId="0" applyNumberFormat="1" applyFont="1" applyFill="1" applyBorder="1" applyAlignment="1">
      <alignment horizontal="center" vertical="center" wrapText="1"/>
    </xf>
    <xf numFmtId="2" fontId="2" fillId="2" borderId="31" xfId="0" applyNumberFormat="1" applyFont="1" applyFill="1" applyBorder="1" applyAlignment="1">
      <alignment horizontal="center" vertical="center" wrapText="1"/>
    </xf>
    <xf numFmtId="2" fontId="2" fillId="0" borderId="16" xfId="0" applyNumberFormat="1" applyFont="1" applyFill="1" applyBorder="1" applyAlignment="1">
      <alignment horizontal="center" vertical="center" wrapText="1"/>
    </xf>
    <xf numFmtId="2" fontId="4" fillId="0" borderId="8" xfId="0" applyNumberFormat="1" applyFont="1" applyFill="1" applyBorder="1" applyAlignment="1">
      <alignment horizontal="center" wrapText="1"/>
    </xf>
    <xf numFmtId="2" fontId="4" fillId="0" borderId="10" xfId="0" applyNumberFormat="1" applyFont="1" applyFill="1" applyBorder="1" applyAlignment="1">
      <alignment horizontal="center" wrapText="1"/>
    </xf>
    <xf numFmtId="2" fontId="4" fillId="0" borderId="31" xfId="0" applyNumberFormat="1" applyFont="1" applyFill="1" applyBorder="1" applyAlignment="1">
      <alignment horizontal="center" wrapText="1"/>
    </xf>
    <xf numFmtId="2" fontId="4" fillId="0" borderId="16" xfId="0" applyNumberFormat="1" applyFont="1" applyFill="1" applyBorder="1" applyAlignment="1">
      <alignment horizontal="center" vertical="center" wrapText="1"/>
    </xf>
    <xf numFmtId="2" fontId="4" fillId="0" borderId="10" xfId="0" applyNumberFormat="1" applyFont="1" applyFill="1" applyBorder="1" applyAlignment="1">
      <alignment horizontal="center" vertical="center" wrapText="1"/>
    </xf>
    <xf numFmtId="2" fontId="4" fillId="0" borderId="13" xfId="0" applyNumberFormat="1" applyFont="1" applyFill="1" applyBorder="1" applyAlignment="1">
      <alignment horizontal="center" vertical="center" wrapText="1"/>
    </xf>
    <xf numFmtId="2" fontId="4" fillId="0" borderId="37" xfId="0" applyNumberFormat="1" applyFont="1" applyFill="1" applyBorder="1" applyAlignment="1">
      <alignment horizontal="center" vertical="center" wrapText="1"/>
    </xf>
    <xf numFmtId="2" fontId="4" fillId="0" borderId="8" xfId="0" applyNumberFormat="1" applyFont="1" applyFill="1" applyBorder="1" applyAlignment="1">
      <alignment horizontal="center" vertical="center" wrapText="1"/>
    </xf>
    <xf numFmtId="2" fontId="6" fillId="2" borderId="16" xfId="0" applyNumberFormat="1" applyFont="1" applyFill="1" applyBorder="1" applyAlignment="1">
      <alignment horizontal="center" vertical="center" wrapText="1"/>
    </xf>
    <xf numFmtId="2" fontId="4" fillId="0" borderId="31" xfId="0" applyNumberFormat="1" applyFont="1" applyFill="1" applyBorder="1" applyAlignment="1">
      <alignment horizontal="center" vertical="center" wrapText="1"/>
    </xf>
    <xf numFmtId="2" fontId="7" fillId="2" borderId="2" xfId="0" applyNumberFormat="1" applyFont="1" applyFill="1" applyBorder="1" applyAlignment="1">
      <alignment horizontal="right" wrapText="1"/>
    </xf>
    <xf numFmtId="2" fontId="7" fillId="2" borderId="51"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2" fontId="4" fillId="2" borderId="31" xfId="0" applyNumberFormat="1" applyFont="1" applyFill="1" applyBorder="1" applyAlignment="1">
      <alignment horizontal="center" vertical="center" wrapText="1"/>
    </xf>
    <xf numFmtId="2" fontId="4" fillId="2" borderId="37" xfId="0" applyNumberFormat="1" applyFont="1" applyFill="1" applyBorder="1" applyAlignment="1">
      <alignment horizontal="center" vertical="center" wrapText="1"/>
    </xf>
    <xf numFmtId="2" fontId="4" fillId="2" borderId="21" xfId="0" applyNumberFormat="1" applyFont="1" applyFill="1" applyBorder="1" applyAlignment="1">
      <alignment horizontal="center" vertical="center" wrapText="1"/>
    </xf>
    <xf numFmtId="2" fontId="4" fillId="2" borderId="45" xfId="0" applyNumberFormat="1" applyFont="1" applyFill="1" applyBorder="1" applyAlignment="1">
      <alignment horizontal="center" vertical="center" wrapText="1"/>
    </xf>
    <xf numFmtId="2" fontId="4" fillId="2" borderId="47" xfId="0" applyNumberFormat="1" applyFont="1" applyFill="1" applyBorder="1" applyAlignment="1">
      <alignment horizontal="center" vertical="center" wrapText="1"/>
    </xf>
    <xf numFmtId="2" fontId="4" fillId="2" borderId="58" xfId="0" applyNumberFormat="1" applyFont="1" applyFill="1" applyBorder="1" applyAlignment="1">
      <alignment vertical="center" wrapText="1"/>
    </xf>
    <xf numFmtId="2" fontId="4" fillId="2" borderId="8" xfId="0" applyNumberFormat="1" applyFont="1" applyFill="1" applyBorder="1" applyAlignment="1">
      <alignment horizontal="center" wrapText="1"/>
    </xf>
    <xf numFmtId="2" fontId="9" fillId="2" borderId="10" xfId="0" applyNumberFormat="1" applyFont="1" applyFill="1" applyBorder="1" applyAlignment="1">
      <alignment horizontal="center" wrapText="1"/>
    </xf>
    <xf numFmtId="2" fontId="4" fillId="2" borderId="10" xfId="0" applyNumberFormat="1" applyFont="1" applyFill="1" applyBorder="1" applyAlignment="1">
      <alignment horizontal="center" wrapText="1"/>
    </xf>
    <xf numFmtId="2" fontId="4" fillId="2" borderId="31" xfId="0" applyNumberFormat="1" applyFont="1" applyFill="1" applyBorder="1" applyAlignment="1">
      <alignment horizontal="center" wrapText="1"/>
    </xf>
    <xf numFmtId="2" fontId="2" fillId="2" borderId="5" xfId="0" applyNumberFormat="1" applyFont="1" applyFill="1" applyBorder="1" applyAlignment="1">
      <alignment vertical="center" wrapText="1"/>
    </xf>
    <xf numFmtId="2" fontId="7" fillId="2" borderId="16" xfId="0" applyNumberFormat="1" applyFont="1" applyFill="1" applyBorder="1" applyAlignment="1">
      <alignment horizontal="right" wrapText="1"/>
    </xf>
    <xf numFmtId="2" fontId="4" fillId="0" borderId="31" xfId="0" applyNumberFormat="1" applyFont="1" applyBorder="1" applyAlignment="1">
      <alignment horizontal="center" vertical="center" wrapText="1"/>
    </xf>
    <xf numFmtId="2" fontId="4" fillId="2" borderId="22" xfId="0" applyNumberFormat="1" applyFont="1" applyFill="1" applyBorder="1" applyAlignment="1">
      <alignment horizontal="center" vertical="center" wrapText="1"/>
    </xf>
    <xf numFmtId="2" fontId="4" fillId="2" borderId="44" xfId="0" applyNumberFormat="1" applyFont="1" applyFill="1" applyBorder="1" applyAlignment="1">
      <alignment horizontal="center" vertical="center" wrapText="1"/>
    </xf>
    <xf numFmtId="2" fontId="4" fillId="2" borderId="54" xfId="0" applyNumberFormat="1" applyFont="1" applyFill="1" applyBorder="1" applyAlignment="1">
      <alignment vertical="center" wrapText="1"/>
    </xf>
    <xf numFmtId="2" fontId="11" fillId="2" borderId="0" xfId="0" applyNumberFormat="1" applyFont="1" applyFill="1" applyBorder="1" applyAlignment="1">
      <alignment horizontal="center" vertical="center" wrapText="1"/>
    </xf>
    <xf numFmtId="2" fontId="43" fillId="0" borderId="0" xfId="0" applyNumberFormat="1" applyFont="1" applyAlignment="1">
      <alignment horizontal="center" vertical="center" wrapText="1"/>
    </xf>
    <xf numFmtId="0" fontId="4" fillId="2" borderId="31" xfId="0" applyFont="1" applyFill="1" applyBorder="1" applyAlignment="1">
      <alignment horizontal="right" wrapText="1"/>
    </xf>
    <xf numFmtId="3" fontId="11" fillId="2" borderId="0" xfId="0" applyNumberFormat="1" applyFont="1" applyFill="1" applyAlignment="1">
      <alignment horizontal="right" wrapText="1"/>
    </xf>
    <xf numFmtId="3" fontId="11" fillId="2" borderId="0" xfId="0" applyNumberFormat="1" applyFont="1" applyFill="1" applyAlignment="1">
      <alignment wrapText="1"/>
    </xf>
    <xf numFmtId="3" fontId="5" fillId="2" borderId="5" xfId="0" applyNumberFormat="1" applyFont="1" applyFill="1" applyBorder="1" applyAlignment="1">
      <alignment wrapText="1"/>
    </xf>
    <xf numFmtId="3" fontId="5" fillId="2" borderId="6" xfId="0" applyNumberFormat="1" applyFont="1" applyFill="1" applyBorder="1" applyAlignment="1">
      <alignment wrapText="1"/>
    </xf>
    <xf numFmtId="3" fontId="2" fillId="2" borderId="16" xfId="0" applyNumberFormat="1" applyFont="1" applyFill="1" applyBorder="1" applyAlignment="1">
      <alignment horizontal="center" wrapText="1"/>
    </xf>
    <xf numFmtId="3" fontId="2" fillId="2" borderId="17" xfId="0" applyNumberFormat="1" applyFont="1" applyFill="1" applyBorder="1" applyAlignment="1">
      <alignment horizontal="center" wrapText="1"/>
    </xf>
    <xf numFmtId="3" fontId="2" fillId="2" borderId="31" xfId="0" applyNumberFormat="1" applyFont="1" applyFill="1" applyBorder="1" applyAlignment="1">
      <alignment horizontal="center" wrapText="1"/>
    </xf>
    <xf numFmtId="3" fontId="2" fillId="2" borderId="32" xfId="0" applyNumberFormat="1" applyFont="1" applyFill="1" applyBorder="1" applyAlignment="1">
      <alignment horizontal="center" wrapText="1"/>
    </xf>
    <xf numFmtId="3" fontId="11" fillId="0" borderId="2" xfId="0" applyNumberFormat="1" applyFont="1" applyFill="1" applyBorder="1" applyAlignment="1">
      <alignment wrapText="1"/>
    </xf>
    <xf numFmtId="3" fontId="11" fillId="0" borderId="3" xfId="0" applyNumberFormat="1" applyFont="1" applyFill="1" applyBorder="1" applyAlignment="1">
      <alignment wrapText="1"/>
    </xf>
    <xf numFmtId="3" fontId="3" fillId="2" borderId="2" xfId="0" applyNumberFormat="1" applyFont="1" applyFill="1" applyBorder="1" applyAlignment="1">
      <alignment wrapText="1"/>
    </xf>
    <xf numFmtId="3" fontId="3" fillId="2" borderId="3" xfId="0" applyNumberFormat="1" applyFont="1" applyFill="1" applyBorder="1" applyAlignment="1">
      <alignment wrapText="1"/>
    </xf>
    <xf numFmtId="3" fontId="4" fillId="2" borderId="38" xfId="0" applyNumberFormat="1" applyFont="1" applyFill="1" applyBorder="1" applyAlignment="1">
      <alignment wrapText="1"/>
    </xf>
    <xf numFmtId="3" fontId="3" fillId="2" borderId="51" xfId="0" applyNumberFormat="1" applyFont="1" applyFill="1" applyBorder="1" applyAlignment="1">
      <alignment wrapText="1"/>
    </xf>
    <xf numFmtId="3" fontId="3" fillId="2" borderId="53" xfId="0" applyNumberFormat="1" applyFont="1" applyFill="1" applyBorder="1" applyAlignment="1">
      <alignment wrapText="1"/>
    </xf>
    <xf numFmtId="3" fontId="4" fillId="0" borderId="23" xfId="0" applyNumberFormat="1" applyFont="1" applyBorder="1" applyAlignment="1">
      <alignment wrapText="1"/>
    </xf>
    <xf numFmtId="3" fontId="2" fillId="2" borderId="46" xfId="0" applyNumberFormat="1" applyFont="1" applyFill="1" applyBorder="1" applyAlignment="1">
      <alignment horizontal="left" wrapText="1"/>
    </xf>
    <xf numFmtId="3" fontId="2" fillId="2" borderId="49" xfId="0" applyNumberFormat="1" applyFont="1" applyFill="1" applyBorder="1" applyAlignment="1">
      <alignment horizontal="right" wrapText="1"/>
    </xf>
    <xf numFmtId="3" fontId="2" fillId="2" borderId="49" xfId="0" applyNumberFormat="1" applyFont="1" applyFill="1" applyBorder="1" applyAlignment="1">
      <alignment wrapText="1"/>
    </xf>
    <xf numFmtId="3" fontId="2" fillId="2" borderId="62" xfId="0" applyNumberFormat="1" applyFont="1" applyFill="1" applyBorder="1" applyAlignment="1">
      <alignment horizontal="left"/>
    </xf>
    <xf numFmtId="3" fontId="11" fillId="2" borderId="26" xfId="0" applyNumberFormat="1" applyFont="1" applyFill="1" applyBorder="1" applyAlignment="1">
      <alignment wrapText="1"/>
    </xf>
    <xf numFmtId="3" fontId="41" fillId="2" borderId="0" xfId="0" applyNumberFormat="1" applyFont="1" applyFill="1" applyAlignment="1">
      <alignment horizontal="right" wrapText="1"/>
    </xf>
    <xf numFmtId="3" fontId="43" fillId="0" borderId="0" xfId="0" applyNumberFormat="1" applyFont="1" applyAlignment="1">
      <alignment horizontal="right" wrapText="1"/>
    </xf>
    <xf numFmtId="3" fontId="43" fillId="0" borderId="0" xfId="0" applyNumberFormat="1" applyFont="1" applyAlignment="1">
      <alignment wrapText="1"/>
    </xf>
    <xf numFmtId="0" fontId="2" fillId="4" borderId="29" xfId="1" applyFont="1" applyFill="1" applyBorder="1" applyAlignment="1">
      <alignment horizontal="right" wrapText="1"/>
    </xf>
    <xf numFmtId="0" fontId="17" fillId="4" borderId="48" xfId="1" applyFont="1" applyFill="1" applyBorder="1" applyAlignment="1">
      <alignment wrapText="1"/>
    </xf>
    <xf numFmtId="167" fontId="20" fillId="4" borderId="10" xfId="1" applyNumberFormat="1" applyFont="1" applyFill="1" applyBorder="1" applyAlignment="1">
      <alignment horizontal="center" wrapText="1"/>
    </xf>
    <xf numFmtId="167" fontId="20" fillId="4" borderId="8" xfId="1" applyNumberFormat="1" applyFont="1" applyFill="1" applyBorder="1" applyAlignment="1">
      <alignment horizontal="center" wrapText="1"/>
    </xf>
    <xf numFmtId="0" fontId="26" fillId="0" borderId="48" xfId="1" applyFont="1" applyBorder="1" applyAlignment="1">
      <alignment wrapText="1"/>
    </xf>
    <xf numFmtId="2" fontId="22" fillId="2" borderId="0" xfId="1" applyNumberFormat="1" applyFont="1" applyFill="1" applyBorder="1" applyAlignment="1">
      <alignment wrapText="1"/>
    </xf>
    <xf numFmtId="1" fontId="19" fillId="4" borderId="48" xfId="1" applyNumberFormat="1" applyFont="1" applyFill="1" applyBorder="1" applyAlignment="1">
      <alignment horizontal="right" wrapText="1"/>
    </xf>
    <xf numFmtId="1" fontId="20" fillId="4" borderId="48" xfId="1" applyNumberFormat="1" applyFont="1" applyFill="1" applyBorder="1" applyAlignment="1">
      <alignment horizontal="right" wrapText="1"/>
    </xf>
    <xf numFmtId="4" fontId="26" fillId="2" borderId="48" xfId="1" applyNumberFormat="1" applyFont="1" applyFill="1" applyBorder="1" applyAlignment="1">
      <alignment horizontal="center" wrapText="1"/>
    </xf>
    <xf numFmtId="4" fontId="27" fillId="2" borderId="48" xfId="1" applyNumberFormat="1" applyFont="1" applyFill="1" applyBorder="1" applyAlignment="1">
      <alignment horizontal="center" wrapText="1"/>
    </xf>
    <xf numFmtId="1" fontId="19" fillId="4" borderId="51" xfId="1" applyNumberFormat="1" applyFont="1" applyFill="1" applyBorder="1" applyAlignment="1">
      <alignment horizontal="right" wrapText="1"/>
    </xf>
    <xf numFmtId="4" fontId="28" fillId="2" borderId="51" xfId="1" applyNumberFormat="1" applyFont="1" applyFill="1" applyBorder="1" applyAlignment="1">
      <alignment horizontal="center" wrapText="1"/>
    </xf>
    <xf numFmtId="4" fontId="29" fillId="2" borderId="51" xfId="1" applyNumberFormat="1" applyFont="1" applyFill="1" applyBorder="1" applyAlignment="1">
      <alignment horizontal="center" wrapText="1"/>
    </xf>
    <xf numFmtId="2" fontId="18" fillId="4" borderId="0" xfId="1" applyNumberFormat="1" applyFont="1" applyFill="1" applyBorder="1" applyAlignment="1">
      <alignment wrapText="1"/>
    </xf>
    <xf numFmtId="4" fontId="28" fillId="2" borderId="48" xfId="1" applyNumberFormat="1" applyFont="1" applyFill="1" applyBorder="1" applyAlignment="1">
      <alignment horizontal="center" wrapText="1"/>
    </xf>
    <xf numFmtId="4" fontId="29" fillId="2" borderId="48" xfId="1" applyNumberFormat="1" applyFont="1" applyFill="1" applyBorder="1" applyAlignment="1">
      <alignment horizontal="center" wrapText="1"/>
    </xf>
    <xf numFmtId="0" fontId="28" fillId="2" borderId="48" xfId="1" applyFont="1" applyFill="1" applyBorder="1" applyAlignment="1">
      <alignment wrapText="1"/>
    </xf>
    <xf numFmtId="0" fontId="29" fillId="2" borderId="48" xfId="1" applyFont="1" applyFill="1" applyBorder="1" applyAlignment="1">
      <alignment wrapText="1"/>
    </xf>
    <xf numFmtId="2" fontId="29" fillId="2" borderId="49" xfId="1" applyNumberFormat="1" applyFont="1" applyFill="1" applyBorder="1" applyAlignment="1">
      <alignment wrapText="1"/>
    </xf>
    <xf numFmtId="1" fontId="29" fillId="2" borderId="49" xfId="1" applyNumberFormat="1" applyFont="1" applyFill="1" applyBorder="1" applyAlignment="1">
      <alignment wrapText="1"/>
    </xf>
    <xf numFmtId="1" fontId="29" fillId="2" borderId="57" xfId="1" applyNumberFormat="1" applyFont="1" applyFill="1" applyBorder="1" applyAlignment="1">
      <alignment wrapText="1"/>
    </xf>
    <xf numFmtId="41" fontId="4" fillId="2" borderId="48" xfId="0" applyNumberFormat="1" applyFont="1" applyFill="1" applyBorder="1" applyAlignment="1">
      <alignment horizontal="center" wrapText="1"/>
    </xf>
    <xf numFmtId="1" fontId="20" fillId="4" borderId="0" xfId="1" applyNumberFormat="1" applyFont="1" applyFill="1" applyBorder="1" applyAlignment="1">
      <alignment horizontal="right" wrapText="1"/>
    </xf>
    <xf numFmtId="0" fontId="26" fillId="2" borderId="48" xfId="1" applyFont="1" applyFill="1" applyBorder="1" applyAlignment="1">
      <alignment wrapText="1"/>
    </xf>
    <xf numFmtId="1" fontId="20" fillId="4" borderId="56" xfId="1" applyNumberFormat="1" applyFont="1" applyFill="1" applyBorder="1" applyAlignment="1">
      <alignment horizontal="right" wrapText="1"/>
    </xf>
    <xf numFmtId="1" fontId="20" fillId="4" borderId="0" xfId="1" applyNumberFormat="1" applyFont="1" applyFill="1" applyAlignment="1">
      <alignment horizontal="right" wrapText="1"/>
    </xf>
    <xf numFmtId="1" fontId="19" fillId="4" borderId="0" xfId="1" applyNumberFormat="1" applyFont="1" applyFill="1" applyAlignment="1">
      <alignment horizontal="right" wrapText="1"/>
    </xf>
    <xf numFmtId="167" fontId="19" fillId="4" borderId="0" xfId="1" applyNumberFormat="1" applyFont="1" applyFill="1" applyAlignment="1">
      <alignment wrapText="1"/>
    </xf>
    <xf numFmtId="0" fontId="20" fillId="0" borderId="2" xfId="1" applyFont="1" applyFill="1" applyBorder="1" applyAlignment="1">
      <alignment wrapText="1"/>
    </xf>
    <xf numFmtId="168" fontId="20" fillId="0" borderId="8" xfId="1" applyNumberFormat="1" applyFont="1" applyFill="1" applyBorder="1" applyAlignment="1">
      <alignment horizontal="center" wrapText="1"/>
    </xf>
    <xf numFmtId="168" fontId="20" fillId="0" borderId="10" xfId="1" applyNumberFormat="1" applyFont="1" applyFill="1" applyBorder="1" applyAlignment="1">
      <alignment horizontal="center" wrapText="1"/>
    </xf>
    <xf numFmtId="168" fontId="20" fillId="0" borderId="13" xfId="1" applyNumberFormat="1" applyFont="1" applyFill="1" applyBorder="1" applyAlignment="1">
      <alignment horizontal="center" wrapText="1"/>
    </xf>
    <xf numFmtId="168" fontId="20" fillId="4" borderId="8" xfId="1" applyNumberFormat="1" applyFont="1" applyFill="1" applyBorder="1" applyAlignment="1">
      <alignment horizontal="center" wrapText="1"/>
    </xf>
    <xf numFmtId="168" fontId="20" fillId="4" borderId="10" xfId="1" applyNumberFormat="1" applyFont="1" applyFill="1" applyBorder="1" applyAlignment="1">
      <alignment horizontal="center" wrapText="1"/>
    </xf>
    <xf numFmtId="168" fontId="20" fillId="0" borderId="10" xfId="1" applyNumberFormat="1" applyFont="1" applyBorder="1" applyAlignment="1">
      <alignment horizontal="center" wrapText="1"/>
    </xf>
    <xf numFmtId="0" fontId="21" fillId="4" borderId="48" xfId="1" applyFont="1" applyFill="1" applyBorder="1" applyAlignment="1">
      <alignment wrapText="1"/>
    </xf>
    <xf numFmtId="0" fontId="21" fillId="4" borderId="56" xfId="1" applyFont="1" applyFill="1" applyBorder="1" applyAlignment="1">
      <alignment wrapText="1"/>
    </xf>
    <xf numFmtId="4" fontId="22" fillId="2" borderId="0" xfId="1" applyNumberFormat="1" applyFont="1" applyFill="1" applyBorder="1" applyAlignment="1">
      <alignment wrapText="1"/>
    </xf>
    <xf numFmtId="4" fontId="33" fillId="4" borderId="48" xfId="1" applyNumberFormat="1" applyFont="1" applyFill="1" applyBorder="1" applyAlignment="1">
      <alignment horizontal="center" wrapText="1"/>
    </xf>
    <xf numFmtId="4" fontId="18" fillId="4" borderId="48" xfId="1" applyNumberFormat="1" applyFont="1" applyFill="1" applyBorder="1" applyAlignment="1">
      <alignment horizontal="center" wrapText="1"/>
    </xf>
    <xf numFmtId="0" fontId="26" fillId="2" borderId="48" xfId="1" applyFont="1" applyFill="1" applyBorder="1" applyAlignment="1">
      <alignment horizontal="center" wrapText="1"/>
    </xf>
    <xf numFmtId="0" fontId="27" fillId="2" borderId="48" xfId="1" applyFont="1" applyFill="1" applyBorder="1" applyAlignment="1">
      <alignment horizontal="center" wrapText="1"/>
    </xf>
    <xf numFmtId="4" fontId="33" fillId="4" borderId="51" xfId="1" applyNumberFormat="1" applyFont="1" applyFill="1" applyBorder="1" applyAlignment="1">
      <alignment horizontal="center" wrapText="1"/>
    </xf>
    <xf numFmtId="0" fontId="30" fillId="2" borderId="51" xfId="1" applyFont="1" applyFill="1" applyBorder="1" applyAlignment="1">
      <alignment horizontal="center" wrapText="1"/>
    </xf>
    <xf numFmtId="168" fontId="20" fillId="4" borderId="31" xfId="1" applyNumberFormat="1" applyFont="1" applyFill="1" applyBorder="1" applyAlignment="1">
      <alignment horizontal="center" wrapText="1"/>
    </xf>
    <xf numFmtId="0" fontId="29" fillId="2" borderId="51" xfId="1" applyFont="1" applyFill="1" applyBorder="1" applyAlignment="1">
      <alignment horizontal="center" wrapText="1"/>
    </xf>
    <xf numFmtId="0" fontId="30" fillId="2" borderId="48" xfId="1" applyFont="1" applyFill="1" applyBorder="1" applyAlignment="1">
      <alignment horizontal="center" wrapText="1"/>
    </xf>
    <xf numFmtId="0" fontId="31" fillId="2" borderId="48" xfId="1" applyFont="1" applyFill="1" applyBorder="1" applyAlignment="1">
      <alignment horizontal="center" wrapText="1"/>
    </xf>
    <xf numFmtId="4" fontId="29" fillId="2" borderId="48" xfId="1" applyNumberFormat="1" applyFont="1" applyFill="1" applyBorder="1" applyAlignment="1">
      <alignment wrapText="1"/>
    </xf>
    <xf numFmtId="4" fontId="29" fillId="2" borderId="56" xfId="1" applyNumberFormat="1" applyFont="1" applyFill="1" applyBorder="1" applyAlignment="1">
      <alignment wrapText="1"/>
    </xf>
    <xf numFmtId="165" fontId="4" fillId="2" borderId="8" xfId="0" applyNumberFormat="1" applyFont="1" applyFill="1" applyBorder="1" applyAlignment="1">
      <alignment horizontal="center" wrapText="1"/>
    </xf>
    <xf numFmtId="165" fontId="4" fillId="2" borderId="10" xfId="0" applyNumberFormat="1" applyFont="1" applyFill="1" applyBorder="1" applyAlignment="1">
      <alignment horizontal="center" wrapText="1"/>
    </xf>
    <xf numFmtId="165" fontId="4" fillId="0" borderId="10" xfId="0" applyNumberFormat="1" applyFont="1" applyFill="1" applyBorder="1" applyAlignment="1">
      <alignment horizontal="center" wrapText="1"/>
    </xf>
    <xf numFmtId="165" fontId="4" fillId="2" borderId="31" xfId="0" applyNumberFormat="1" applyFont="1" applyFill="1" applyBorder="1" applyAlignment="1">
      <alignment horizontal="center" wrapText="1"/>
    </xf>
    <xf numFmtId="168" fontId="20" fillId="4" borderId="48" xfId="1" applyNumberFormat="1" applyFont="1" applyFill="1" applyBorder="1" applyAlignment="1">
      <alignment horizontal="center" wrapText="1"/>
    </xf>
    <xf numFmtId="165" fontId="4" fillId="2" borderId="48" xfId="0" applyNumberFormat="1" applyFont="1" applyFill="1" applyBorder="1" applyAlignment="1">
      <alignment horizontal="center" wrapText="1"/>
    </xf>
    <xf numFmtId="4" fontId="18" fillId="4" borderId="0" xfId="1" applyNumberFormat="1" applyFont="1" applyFill="1" applyBorder="1" applyAlignment="1">
      <alignment horizontal="center" wrapText="1"/>
    </xf>
    <xf numFmtId="0" fontId="29" fillId="2" borderId="48" xfId="1" applyFont="1" applyFill="1" applyBorder="1" applyAlignment="1">
      <alignment horizontal="center" wrapText="1"/>
    </xf>
    <xf numFmtId="4" fontId="18" fillId="4" borderId="56" xfId="1" applyNumberFormat="1" applyFont="1" applyFill="1" applyBorder="1" applyAlignment="1">
      <alignment horizontal="center" wrapText="1"/>
    </xf>
    <xf numFmtId="4" fontId="18" fillId="4" borderId="0" xfId="1" applyNumberFormat="1" applyFont="1" applyFill="1" applyAlignment="1">
      <alignment horizontal="center" wrapText="1"/>
    </xf>
    <xf numFmtId="4" fontId="33" fillId="4" borderId="0" xfId="1" applyNumberFormat="1" applyFont="1" applyFill="1" applyAlignment="1">
      <alignment horizontal="center" wrapText="1"/>
    </xf>
    <xf numFmtId="0" fontId="20" fillId="0" borderId="44" xfId="1" applyFont="1" applyFill="1" applyBorder="1" applyAlignment="1">
      <alignment wrapText="1"/>
    </xf>
    <xf numFmtId="0" fontId="20" fillId="0" borderId="8" xfId="1" applyFont="1" applyFill="1" applyBorder="1" applyAlignment="1">
      <alignment horizontal="center" wrapText="1"/>
    </xf>
    <xf numFmtId="0" fontId="20" fillId="0" borderId="10" xfId="1" applyFont="1" applyFill="1" applyBorder="1" applyAlignment="1">
      <alignment horizontal="center" wrapText="1"/>
    </xf>
    <xf numFmtId="0" fontId="20" fillId="0" borderId="13" xfId="1" applyFont="1" applyFill="1" applyBorder="1" applyAlignment="1">
      <alignment horizontal="center" wrapText="1"/>
    </xf>
    <xf numFmtId="0" fontId="2" fillId="4" borderId="27" xfId="1" applyFont="1" applyFill="1" applyBorder="1" applyAlignment="1">
      <alignment horizontal="right" wrapText="1"/>
    </xf>
    <xf numFmtId="0" fontId="17" fillId="4" borderId="47" xfId="1" applyFont="1" applyFill="1" applyBorder="1" applyAlignment="1">
      <alignment wrapText="1"/>
    </xf>
    <xf numFmtId="0" fontId="21" fillId="4" borderId="8" xfId="1" applyFont="1" applyFill="1" applyBorder="1" applyAlignment="1">
      <alignment horizontal="center" wrapText="1"/>
    </xf>
    <xf numFmtId="0" fontId="21" fillId="4" borderId="10" xfId="1" applyFont="1" applyFill="1" applyBorder="1" applyAlignment="1">
      <alignment horizontal="center" wrapText="1"/>
    </xf>
    <xf numFmtId="0" fontId="20" fillId="0" borderId="10" xfId="1" applyFont="1" applyBorder="1" applyAlignment="1">
      <alignment horizontal="center" wrapText="1"/>
    </xf>
    <xf numFmtId="0" fontId="20" fillId="4" borderId="10" xfId="1" applyFont="1" applyFill="1" applyBorder="1" applyAlignment="1">
      <alignment horizontal="center" wrapText="1"/>
    </xf>
    <xf numFmtId="0" fontId="26" fillId="0" borderId="47" xfId="1" applyFont="1" applyBorder="1" applyAlignment="1">
      <alignment wrapText="1"/>
    </xf>
    <xf numFmtId="2" fontId="22" fillId="2" borderId="58" xfId="1" applyNumberFormat="1" applyFont="1" applyFill="1" applyBorder="1" applyAlignment="1">
      <alignment wrapText="1"/>
    </xf>
    <xf numFmtId="0" fontId="19" fillId="4" borderId="47" xfId="1" applyFont="1" applyFill="1" applyBorder="1" applyAlignment="1">
      <alignment horizontal="center" wrapText="1"/>
    </xf>
    <xf numFmtId="0" fontId="20" fillId="4" borderId="47" xfId="1" applyFont="1" applyFill="1" applyBorder="1" applyAlignment="1">
      <alignment horizontal="center" wrapText="1"/>
    </xf>
    <xf numFmtId="0" fontId="26" fillId="2" borderId="47" xfId="1" applyFont="1" applyFill="1" applyBorder="1" applyAlignment="1">
      <alignment horizontal="center" wrapText="1"/>
    </xf>
    <xf numFmtId="0" fontId="28" fillId="2" borderId="47" xfId="1" applyFont="1" applyFill="1" applyBorder="1" applyAlignment="1">
      <alignment horizontal="center" wrapText="1"/>
    </xf>
    <xf numFmtId="0" fontId="19" fillId="4" borderId="48" xfId="1" applyFont="1" applyFill="1" applyBorder="1" applyAlignment="1">
      <alignment horizontal="center" wrapText="1"/>
    </xf>
    <xf numFmtId="0" fontId="19" fillId="4" borderId="45" xfId="1" applyFont="1" applyFill="1" applyBorder="1" applyAlignment="1">
      <alignment horizontal="center" wrapText="1"/>
    </xf>
    <xf numFmtId="0" fontId="30" fillId="2" borderId="45" xfId="1" applyFont="1" applyFill="1" applyBorder="1" applyAlignment="1">
      <alignment horizontal="center" wrapText="1"/>
    </xf>
    <xf numFmtId="0" fontId="21" fillId="4" borderId="31" xfId="1" applyFont="1" applyFill="1" applyBorder="1" applyAlignment="1">
      <alignment horizontal="center" wrapText="1"/>
    </xf>
    <xf numFmtId="0" fontId="31" fillId="2" borderId="45" xfId="1" applyFont="1" applyFill="1" applyBorder="1" applyAlignment="1">
      <alignment horizontal="center" wrapText="1"/>
    </xf>
    <xf numFmtId="2" fontId="18" fillId="4" borderId="58" xfId="1" applyNumberFormat="1" applyFont="1" applyFill="1" applyBorder="1" applyAlignment="1">
      <alignment wrapText="1"/>
    </xf>
    <xf numFmtId="0" fontId="30" fillId="2" borderId="47" xfId="1" applyFont="1" applyFill="1" applyBorder="1" applyAlignment="1">
      <alignment horizontal="center" wrapText="1"/>
    </xf>
    <xf numFmtId="0" fontId="31" fillId="2" borderId="47" xfId="1" applyFont="1" applyFill="1" applyBorder="1" applyAlignment="1">
      <alignment horizontal="center" wrapText="1"/>
    </xf>
    <xf numFmtId="0" fontId="28" fillId="2" borderId="47" xfId="1" applyFont="1" applyFill="1" applyBorder="1" applyAlignment="1">
      <alignment wrapText="1"/>
    </xf>
    <xf numFmtId="0" fontId="28" fillId="2" borderId="47" xfId="1" applyFont="1" applyFill="1" applyBorder="1" applyAlignment="1">
      <alignment horizontal="right" wrapText="1"/>
    </xf>
    <xf numFmtId="2" fontId="29" fillId="2" borderId="48" xfId="1" applyNumberFormat="1" applyFont="1" applyFill="1" applyBorder="1" applyAlignment="1">
      <alignment horizontal="left" wrapText="1"/>
    </xf>
    <xf numFmtId="2" fontId="29" fillId="2" borderId="56" xfId="1" applyNumberFormat="1" applyFont="1" applyFill="1" applyBorder="1" applyAlignment="1">
      <alignment wrapText="1"/>
    </xf>
    <xf numFmtId="0" fontId="17" fillId="4" borderId="47" xfId="1" applyFont="1" applyFill="1" applyBorder="1" applyAlignment="1">
      <alignment horizontal="center" wrapText="1"/>
    </xf>
    <xf numFmtId="0" fontId="9" fillId="2" borderId="8" xfId="0" applyFont="1" applyFill="1" applyBorder="1" applyAlignment="1">
      <alignment horizontal="center" wrapText="1"/>
    </xf>
    <xf numFmtId="0" fontId="9" fillId="2" borderId="10" xfId="0" applyFont="1" applyFill="1" applyBorder="1" applyAlignment="1">
      <alignment horizontal="center" wrapText="1"/>
    </xf>
    <xf numFmtId="0" fontId="9" fillId="2" borderId="31" xfId="0" applyFont="1" applyFill="1" applyBorder="1" applyAlignment="1">
      <alignment horizontal="center" wrapText="1"/>
    </xf>
    <xf numFmtId="0" fontId="9" fillId="0" borderId="10" xfId="0" applyFont="1" applyFill="1" applyBorder="1" applyAlignment="1">
      <alignment horizontal="center" wrapText="1"/>
    </xf>
    <xf numFmtId="0" fontId="9" fillId="2" borderId="47" xfId="0" applyFont="1" applyFill="1" applyBorder="1" applyAlignment="1">
      <alignment horizontal="center" wrapText="1"/>
    </xf>
    <xf numFmtId="0" fontId="20" fillId="4" borderId="58" xfId="1" applyFont="1" applyFill="1" applyBorder="1" applyAlignment="1">
      <alignment horizontal="center" wrapText="1"/>
    </xf>
    <xf numFmtId="0" fontId="26" fillId="2" borderId="47" xfId="1" applyFont="1" applyFill="1" applyBorder="1" applyAlignment="1">
      <alignment wrapText="1"/>
    </xf>
    <xf numFmtId="0" fontId="20" fillId="4" borderId="55" xfId="1" applyFont="1" applyFill="1" applyBorder="1" applyAlignment="1">
      <alignment horizontal="center" wrapText="1"/>
    </xf>
    <xf numFmtId="0" fontId="21" fillId="0" borderId="10" xfId="1" applyFont="1" applyBorder="1" applyAlignment="1">
      <alignment horizontal="center" wrapText="1"/>
    </xf>
    <xf numFmtId="0" fontId="21" fillId="0" borderId="10" xfId="1" applyFont="1" applyFill="1" applyBorder="1" applyAlignment="1">
      <alignment horizontal="center" wrapText="1"/>
    </xf>
    <xf numFmtId="0" fontId="20" fillId="4" borderId="0" xfId="1" applyFont="1" applyFill="1" applyAlignment="1">
      <alignment horizontal="center" wrapText="1"/>
    </xf>
    <xf numFmtId="0" fontId="19" fillId="4" borderId="0" xfId="1" applyFont="1" applyFill="1" applyAlignment="1">
      <alignment horizontal="center" wrapText="1"/>
    </xf>
    <xf numFmtId="3" fontId="38" fillId="0" borderId="21" xfId="0" applyNumberFormat="1" applyFont="1" applyBorder="1" applyAlignment="1">
      <alignment horizontal="center" vertical="center"/>
    </xf>
    <xf numFmtId="3" fontId="38" fillId="0" borderId="21" xfId="0" applyNumberFormat="1" applyFont="1" applyBorder="1" applyAlignment="1">
      <alignment horizontal="center" vertical="center" wrapText="1"/>
    </xf>
    <xf numFmtId="3" fontId="38" fillId="0" borderId="38" xfId="0" applyNumberFormat="1" applyFont="1" applyBorder="1" applyAlignment="1">
      <alignment horizontal="center" vertical="center"/>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2" fontId="4" fillId="0" borderId="8"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2" fontId="2" fillId="2" borderId="47" xfId="0" applyNumberFormat="1" applyFont="1" applyFill="1" applyBorder="1" applyAlignment="1">
      <alignment vertical="center" wrapText="1"/>
    </xf>
    <xf numFmtId="2" fontId="2" fillId="2" borderId="48" xfId="0" applyNumberFormat="1" applyFont="1" applyFill="1" applyBorder="1" applyAlignment="1">
      <alignment vertical="center" wrapText="1"/>
    </xf>
    <xf numFmtId="164" fontId="58" fillId="3" borderId="38" xfId="0" applyNumberFormat="1" applyFont="1" applyFill="1" applyBorder="1" applyAlignment="1">
      <alignment horizontal="right" vertical="center"/>
    </xf>
    <xf numFmtId="164" fontId="38" fillId="0" borderId="43" xfId="0" applyNumberFormat="1" applyFont="1" applyFill="1" applyBorder="1"/>
    <xf numFmtId="164" fontId="58" fillId="3" borderId="21" xfId="0" applyNumberFormat="1" applyFont="1" applyFill="1" applyBorder="1" applyAlignment="1">
      <alignment horizontal="right" vertical="center"/>
    </xf>
    <xf numFmtId="164" fontId="38" fillId="0" borderId="8" xfId="0" applyNumberFormat="1" applyFont="1" applyBorder="1" applyAlignment="1">
      <alignment horizontal="right" vertical="center"/>
    </xf>
    <xf numFmtId="164" fontId="38" fillId="0" borderId="33" xfId="0" applyNumberFormat="1" applyFont="1" applyBorder="1" applyAlignment="1">
      <alignment horizontal="right" vertical="center"/>
    </xf>
    <xf numFmtId="164" fontId="38" fillId="0" borderId="10" xfId="0" applyNumberFormat="1" applyFont="1" applyBorder="1" applyAlignment="1">
      <alignment horizontal="right" vertical="center"/>
    </xf>
    <xf numFmtId="164" fontId="38" fillId="0" borderId="11" xfId="0" applyNumberFormat="1" applyFont="1" applyBorder="1" applyAlignment="1">
      <alignment horizontal="right" vertical="center"/>
    </xf>
    <xf numFmtId="164" fontId="38" fillId="0" borderId="13" xfId="0" applyNumberFormat="1" applyFont="1" applyBorder="1" applyAlignment="1">
      <alignment horizontal="right" vertical="center"/>
    </xf>
    <xf numFmtId="164" fontId="38" fillId="0" borderId="14" xfId="0" applyNumberFormat="1" applyFont="1" applyBorder="1" applyAlignment="1">
      <alignment horizontal="right" vertical="center"/>
    </xf>
    <xf numFmtId="164" fontId="4" fillId="0" borderId="11" xfId="0" applyNumberFormat="1" applyFont="1" applyFill="1" applyBorder="1" applyAlignment="1">
      <alignment horizontal="right" wrapText="1"/>
    </xf>
    <xf numFmtId="164" fontId="20" fillId="0" borderId="11" xfId="1" applyNumberFormat="1" applyFont="1" applyFill="1" applyBorder="1" applyAlignment="1">
      <alignment horizontal="center" wrapText="1"/>
    </xf>
    <xf numFmtId="164" fontId="20" fillId="0" borderId="14" xfId="1" applyNumberFormat="1" applyFont="1" applyFill="1" applyBorder="1" applyAlignment="1">
      <alignment horizontal="center" wrapText="1"/>
    </xf>
    <xf numFmtId="164" fontId="2" fillId="0" borderId="43" xfId="1" applyNumberFormat="1" applyFont="1" applyFill="1" applyBorder="1" applyAlignment="1">
      <alignment horizontal="center" wrapText="1"/>
    </xf>
    <xf numFmtId="164" fontId="2" fillId="4" borderId="35" xfId="1" applyNumberFormat="1" applyFont="1" applyFill="1" applyBorder="1" applyAlignment="1">
      <alignment horizontal="center" wrapText="1"/>
    </xf>
    <xf numFmtId="164" fontId="17" fillId="4" borderId="50" xfId="1" applyNumberFormat="1" applyFont="1" applyFill="1" applyBorder="1" applyAlignment="1">
      <alignment wrapText="1"/>
    </xf>
    <xf numFmtId="164" fontId="2" fillId="4" borderId="32" xfId="1" applyNumberFormat="1" applyFont="1" applyFill="1" applyBorder="1" applyAlignment="1">
      <alignment horizontal="center" wrapText="1"/>
    </xf>
    <xf numFmtId="164" fontId="20" fillId="4" borderId="50" xfId="1" applyNumberFormat="1" applyFont="1" applyFill="1" applyBorder="1" applyAlignment="1">
      <alignment horizontal="right" wrapText="1"/>
    </xf>
    <xf numFmtId="164" fontId="2" fillId="4" borderId="11" xfId="1" applyNumberFormat="1" applyFont="1" applyFill="1" applyBorder="1" applyAlignment="1">
      <alignment horizontal="center" wrapText="1"/>
    </xf>
    <xf numFmtId="164" fontId="18" fillId="4" borderId="50" xfId="1" applyNumberFormat="1" applyFont="1" applyFill="1" applyBorder="1" applyAlignment="1">
      <alignment horizontal="right" wrapText="1"/>
    </xf>
    <xf numFmtId="164" fontId="18" fillId="4" borderId="65" xfId="1" applyNumberFormat="1" applyFont="1" applyFill="1" applyBorder="1" applyAlignment="1">
      <alignment horizontal="right" wrapText="1"/>
    </xf>
    <xf numFmtId="164" fontId="26" fillId="0" borderId="50" xfId="1" applyNumberFormat="1" applyFont="1" applyBorder="1" applyAlignment="1">
      <alignment wrapText="1"/>
    </xf>
    <xf numFmtId="164" fontId="2" fillId="0" borderId="11" xfId="1" applyNumberFormat="1" applyFont="1" applyFill="1" applyBorder="1" applyAlignment="1">
      <alignment horizontal="center" wrapText="1"/>
    </xf>
    <xf numFmtId="164" fontId="18" fillId="4" borderId="33" xfId="1" applyNumberFormat="1" applyFont="1" applyFill="1" applyBorder="1" applyAlignment="1">
      <alignment horizontal="right" wrapText="1"/>
    </xf>
    <xf numFmtId="164" fontId="18" fillId="4" borderId="11" xfId="1" applyNumberFormat="1" applyFont="1" applyFill="1" applyBorder="1" applyAlignment="1">
      <alignment horizontal="right" wrapText="1"/>
    </xf>
    <xf numFmtId="164" fontId="18" fillId="4" borderId="32" xfId="1" applyNumberFormat="1" applyFont="1" applyFill="1" applyBorder="1" applyAlignment="1">
      <alignment horizontal="right" wrapText="1"/>
    </xf>
    <xf numFmtId="164" fontId="18" fillId="0" borderId="43" xfId="1" applyNumberFormat="1" applyFont="1" applyFill="1" applyBorder="1" applyAlignment="1">
      <alignment horizontal="right" wrapText="1"/>
    </xf>
    <xf numFmtId="164" fontId="2" fillId="4" borderId="26" xfId="1" applyNumberFormat="1" applyFont="1" applyFill="1" applyBorder="1" applyAlignment="1">
      <alignment horizontal="center" wrapText="1"/>
    </xf>
    <xf numFmtId="164" fontId="19" fillId="4" borderId="50" xfId="1" applyNumberFormat="1" applyFont="1" applyFill="1" applyBorder="1" applyAlignment="1">
      <alignment wrapText="1"/>
    </xf>
    <xf numFmtId="164" fontId="2" fillId="4" borderId="32" xfId="1" applyNumberFormat="1" applyFont="1" applyFill="1" applyBorder="1" applyAlignment="1">
      <alignment wrapText="1"/>
    </xf>
    <xf numFmtId="164" fontId="20" fillId="4" borderId="50" xfId="1" applyNumberFormat="1" applyFont="1" applyFill="1" applyBorder="1" applyAlignment="1">
      <alignment wrapText="1"/>
    </xf>
    <xf numFmtId="164" fontId="2" fillId="4" borderId="11" xfId="1" applyNumberFormat="1" applyFont="1" applyFill="1" applyBorder="1" applyAlignment="1">
      <alignment wrapText="1"/>
    </xf>
    <xf numFmtId="164" fontId="26" fillId="2" borderId="50" xfId="1" applyNumberFormat="1" applyFont="1" applyFill="1" applyBorder="1" applyAlignment="1">
      <alignment horizontal="center" wrapText="1"/>
    </xf>
    <xf numFmtId="164" fontId="30" fillId="2" borderId="50" xfId="1" applyNumberFormat="1" applyFont="1" applyFill="1" applyBorder="1" applyAlignment="1">
      <alignment horizontal="center" wrapText="1"/>
    </xf>
    <xf numFmtId="164" fontId="2" fillId="0" borderId="32" xfId="1" applyNumberFormat="1" applyFont="1" applyFill="1" applyBorder="1" applyAlignment="1">
      <alignment wrapText="1"/>
    </xf>
    <xf numFmtId="164" fontId="19" fillId="4" borderId="53" xfId="1" applyNumberFormat="1" applyFont="1" applyFill="1" applyBorder="1" applyAlignment="1">
      <alignment wrapText="1"/>
    </xf>
    <xf numFmtId="164" fontId="28" fillId="2" borderId="53" xfId="1" applyNumberFormat="1" applyFont="1" applyFill="1" applyBorder="1" applyAlignment="1">
      <alignment horizontal="center" wrapText="1"/>
    </xf>
    <xf numFmtId="164" fontId="31" fillId="2" borderId="53" xfId="1" applyNumberFormat="1" applyFont="1" applyFill="1" applyBorder="1" applyAlignment="1">
      <alignment horizontal="center" wrapText="1"/>
    </xf>
    <xf numFmtId="164" fontId="2" fillId="0" borderId="11" xfId="1" applyNumberFormat="1" applyFont="1" applyFill="1" applyBorder="1" applyAlignment="1">
      <alignment wrapText="1"/>
    </xf>
    <xf numFmtId="164" fontId="19" fillId="4" borderId="26" xfId="1" applyNumberFormat="1" applyFont="1" applyFill="1" applyBorder="1" applyAlignment="1">
      <alignment wrapText="1"/>
    </xf>
    <xf numFmtId="164" fontId="28" fillId="2" borderId="50" xfId="1" applyNumberFormat="1" applyFont="1" applyFill="1" applyBorder="1" applyAlignment="1">
      <alignment horizontal="center" wrapText="1"/>
    </xf>
    <xf numFmtId="164" fontId="29" fillId="2" borderId="50" xfId="1" applyNumberFormat="1" applyFont="1" applyFill="1" applyBorder="1" applyAlignment="1">
      <alignment horizontal="center" wrapText="1"/>
    </xf>
    <xf numFmtId="164" fontId="28" fillId="2" borderId="50" xfId="1" applyNumberFormat="1" applyFont="1" applyFill="1" applyBorder="1" applyAlignment="1">
      <alignment wrapText="1"/>
    </xf>
    <xf numFmtId="164" fontId="2" fillId="4" borderId="50" xfId="1" applyNumberFormat="1" applyFont="1" applyFill="1" applyBorder="1" applyAlignment="1">
      <alignment wrapText="1"/>
    </xf>
    <xf numFmtId="164" fontId="2" fillId="4" borderId="65" xfId="1" applyNumberFormat="1" applyFont="1" applyFill="1" applyBorder="1" applyAlignment="1">
      <alignment wrapText="1"/>
    </xf>
    <xf numFmtId="164" fontId="2" fillId="4" borderId="43" xfId="1" applyNumberFormat="1" applyFont="1" applyFill="1" applyBorder="1" applyAlignment="1">
      <alignment wrapText="1"/>
    </xf>
    <xf numFmtId="164" fontId="18" fillId="4" borderId="50" xfId="1" applyNumberFormat="1" applyFont="1" applyFill="1" applyBorder="1" applyAlignment="1">
      <alignment horizontal="center" wrapText="1"/>
    </xf>
    <xf numFmtId="164" fontId="4" fillId="2" borderId="50" xfId="0" applyNumberFormat="1" applyFont="1" applyFill="1" applyBorder="1" applyAlignment="1">
      <alignment horizontal="center" wrapText="1"/>
    </xf>
    <xf numFmtId="164" fontId="20" fillId="4" borderId="26" xfId="1" applyNumberFormat="1" applyFont="1" applyFill="1" applyBorder="1" applyAlignment="1">
      <alignment wrapText="1"/>
    </xf>
    <xf numFmtId="164" fontId="26" fillId="2" borderId="50" xfId="1" applyNumberFormat="1" applyFont="1" applyFill="1" applyBorder="1" applyAlignment="1">
      <alignment wrapText="1"/>
    </xf>
    <xf numFmtId="164" fontId="2" fillId="4" borderId="50" xfId="1" applyNumberFormat="1" applyFont="1" applyFill="1" applyBorder="1" applyAlignment="1">
      <alignment horizontal="center" wrapText="1"/>
    </xf>
    <xf numFmtId="164" fontId="31" fillId="2" borderId="50" xfId="1" applyNumberFormat="1" applyFont="1" applyFill="1" applyBorder="1" applyAlignment="1">
      <alignment horizontal="right" wrapText="1"/>
    </xf>
    <xf numFmtId="164" fontId="31" fillId="2" borderId="50" xfId="1" applyNumberFormat="1" applyFont="1" applyFill="1" applyBorder="1" applyAlignment="1">
      <alignment horizontal="center" wrapText="1"/>
    </xf>
    <xf numFmtId="164" fontId="18" fillId="4" borderId="11" xfId="1" applyNumberFormat="1" applyFont="1" applyFill="1" applyBorder="1" applyAlignment="1">
      <alignment horizontal="center" wrapText="1"/>
    </xf>
    <xf numFmtId="164" fontId="2" fillId="4" borderId="33" xfId="1" applyNumberFormat="1" applyFont="1" applyFill="1" applyBorder="1" applyAlignment="1">
      <alignment horizontal="center" wrapText="1"/>
    </xf>
    <xf numFmtId="164" fontId="2" fillId="0" borderId="32" xfId="1" applyNumberFormat="1" applyFont="1" applyFill="1" applyBorder="1" applyAlignment="1">
      <alignment horizontal="center" wrapText="1"/>
    </xf>
    <xf numFmtId="164" fontId="20" fillId="4" borderId="65" xfId="1" applyNumberFormat="1" applyFont="1" applyFill="1" applyBorder="1" applyAlignment="1">
      <alignment wrapText="1"/>
    </xf>
    <xf numFmtId="164" fontId="20" fillId="4" borderId="50" xfId="1" applyNumberFormat="1" applyFont="1" applyFill="1" applyBorder="1" applyAlignment="1">
      <alignment horizontal="center" wrapText="1"/>
    </xf>
    <xf numFmtId="164" fontId="2" fillId="4" borderId="14" xfId="1" applyNumberFormat="1" applyFont="1" applyFill="1" applyBorder="1" applyAlignment="1">
      <alignment horizontal="center" wrapText="1"/>
    </xf>
    <xf numFmtId="164" fontId="20" fillId="4" borderId="0" xfId="1" applyNumberFormat="1" applyFont="1" applyFill="1" applyAlignment="1">
      <alignment wrapText="1"/>
    </xf>
    <xf numFmtId="164" fontId="2" fillId="4" borderId="38" xfId="1" applyNumberFormat="1" applyFont="1" applyFill="1" applyBorder="1" applyAlignment="1">
      <alignment horizontal="center" wrapText="1"/>
    </xf>
    <xf numFmtId="164" fontId="2" fillId="4" borderId="53" xfId="1" applyNumberFormat="1" applyFont="1" applyFill="1" applyBorder="1" applyAlignment="1">
      <alignment wrapText="1"/>
    </xf>
    <xf numFmtId="164" fontId="2" fillId="4" borderId="63" xfId="1" applyNumberFormat="1" applyFont="1" applyFill="1" applyBorder="1" applyAlignment="1">
      <alignment wrapText="1"/>
    </xf>
    <xf numFmtId="164" fontId="4" fillId="0" borderId="10" xfId="0" applyNumberFormat="1" applyFont="1" applyFill="1" applyBorder="1" applyAlignment="1">
      <alignment horizontal="right" wrapText="1"/>
    </xf>
    <xf numFmtId="164" fontId="20" fillId="4" borderId="48" xfId="1" applyNumberFormat="1" applyFont="1" applyFill="1" applyBorder="1" applyAlignment="1">
      <alignment horizontal="right" wrapText="1"/>
    </xf>
    <xf numFmtId="164" fontId="20" fillId="4" borderId="48" xfId="1" applyNumberFormat="1" applyFont="1" applyFill="1" applyBorder="1" applyAlignment="1">
      <alignment horizontal="center" wrapText="1"/>
    </xf>
    <xf numFmtId="164" fontId="26" fillId="0" borderId="48" xfId="1" applyNumberFormat="1" applyFont="1" applyBorder="1" applyAlignment="1">
      <alignment wrapText="1"/>
    </xf>
    <xf numFmtId="164" fontId="4" fillId="0" borderId="8" xfId="0" applyNumberFormat="1" applyFont="1" applyFill="1" applyBorder="1" applyAlignment="1">
      <alignment horizontal="right" wrapText="1"/>
    </xf>
    <xf numFmtId="164" fontId="4" fillId="0" borderId="33" xfId="0" applyNumberFormat="1" applyFont="1" applyFill="1" applyBorder="1" applyAlignment="1">
      <alignment horizontal="right" wrapText="1"/>
    </xf>
    <xf numFmtId="164" fontId="4" fillId="0" borderId="31" xfId="0" applyNumberFormat="1" applyFont="1" applyFill="1" applyBorder="1" applyAlignment="1">
      <alignment horizontal="right" wrapText="1"/>
    </xf>
    <xf numFmtId="164" fontId="4" fillId="0" borderId="14" xfId="0" applyNumberFormat="1" applyFont="1" applyFill="1" applyBorder="1" applyAlignment="1">
      <alignment horizontal="right" wrapText="1"/>
    </xf>
    <xf numFmtId="164" fontId="4" fillId="0" borderId="13" xfId="0" applyNumberFormat="1" applyFont="1" applyFill="1" applyBorder="1" applyAlignment="1">
      <alignment horizontal="right" wrapText="1"/>
    </xf>
    <xf numFmtId="164" fontId="4" fillId="0" borderId="50" xfId="0" applyNumberFormat="1" applyFont="1" applyFill="1" applyBorder="1" applyAlignment="1">
      <alignment horizontal="right" wrapText="1"/>
    </xf>
    <xf numFmtId="164" fontId="4" fillId="2" borderId="10" xfId="0" applyNumberFormat="1" applyFont="1" applyFill="1" applyBorder="1" applyAlignment="1">
      <alignment horizontal="right" wrapText="1"/>
    </xf>
    <xf numFmtId="164" fontId="4" fillId="2" borderId="11" xfId="0" applyNumberFormat="1" applyFont="1" applyFill="1" applyBorder="1" applyAlignment="1">
      <alignment horizontal="right" wrapText="1"/>
    </xf>
    <xf numFmtId="164" fontId="4" fillId="2" borderId="48" xfId="0" applyNumberFormat="1" applyFont="1" applyFill="1" applyBorder="1" applyAlignment="1">
      <alignment horizontal="right" wrapText="1"/>
    </xf>
    <xf numFmtId="164" fontId="4" fillId="2" borderId="50" xfId="0" applyNumberFormat="1" applyFont="1" applyFill="1" applyBorder="1" applyAlignment="1">
      <alignment horizontal="right" wrapText="1"/>
    </xf>
    <xf numFmtId="164" fontId="4" fillId="0" borderId="32" xfId="0" applyNumberFormat="1" applyFont="1" applyFill="1" applyBorder="1" applyAlignment="1">
      <alignment horizontal="right" wrapText="1"/>
    </xf>
    <xf numFmtId="164" fontId="3" fillId="2" borderId="48" xfId="0" applyNumberFormat="1" applyFont="1" applyFill="1" applyBorder="1" applyAlignment="1">
      <alignment wrapText="1"/>
    </xf>
    <xf numFmtId="164" fontId="3" fillId="2" borderId="50" xfId="0" applyNumberFormat="1" applyFont="1" applyFill="1" applyBorder="1" applyAlignment="1">
      <alignment wrapText="1"/>
    </xf>
    <xf numFmtId="2" fontId="2" fillId="2" borderId="60" xfId="0" applyNumberFormat="1" applyFont="1" applyFill="1" applyBorder="1" applyAlignment="1">
      <alignment vertical="center"/>
    </xf>
    <xf numFmtId="2" fontId="2" fillId="2" borderId="61" xfId="0" applyNumberFormat="1" applyFont="1" applyFill="1" applyBorder="1" applyAlignment="1">
      <alignment vertical="center"/>
    </xf>
    <xf numFmtId="2" fontId="2" fillId="2" borderId="62" xfId="0" applyNumberFormat="1" applyFont="1" applyFill="1" applyBorder="1" applyAlignment="1">
      <alignment vertical="center"/>
    </xf>
    <xf numFmtId="2" fontId="4" fillId="0" borderId="31" xfId="0" applyNumberFormat="1" applyFont="1" applyFill="1" applyBorder="1" applyAlignment="1">
      <alignment horizontal="center" vertical="center" wrapText="1"/>
    </xf>
    <xf numFmtId="2" fontId="4" fillId="0" borderId="37" xfId="0" applyNumberFormat="1" applyFont="1" applyFill="1" applyBorder="1" applyAlignment="1">
      <alignment horizontal="center" vertical="center" wrapText="1"/>
    </xf>
    <xf numFmtId="2" fontId="4" fillId="0" borderId="8" xfId="0" applyNumberFormat="1"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7" xfId="0" applyFont="1" applyFill="1" applyBorder="1" applyAlignment="1">
      <alignment horizontal="center" vertical="center" wrapText="1"/>
    </xf>
    <xf numFmtId="2" fontId="2" fillId="0" borderId="47" xfId="0" applyNumberFormat="1" applyFont="1" applyBorder="1" applyAlignment="1">
      <alignment vertical="center" wrapText="1"/>
    </xf>
    <xf numFmtId="2" fontId="2" fillId="0" borderId="48" xfId="0" applyNumberFormat="1" applyFont="1" applyBorder="1" applyAlignment="1">
      <alignment vertical="center" wrapText="1"/>
    </xf>
    <xf numFmtId="2" fontId="2" fillId="0" borderId="49" xfId="0" applyNumberFormat="1" applyFont="1" applyBorder="1" applyAlignment="1">
      <alignment vertical="center" wrapText="1"/>
    </xf>
    <xf numFmtId="2" fontId="2" fillId="2" borderId="44" xfId="0" applyNumberFormat="1" applyFont="1" applyFill="1" applyBorder="1" applyAlignment="1">
      <alignment vertical="center" wrapText="1"/>
    </xf>
    <xf numFmtId="2" fontId="2" fillId="2" borderId="2" xfId="0" applyNumberFormat="1" applyFont="1" applyFill="1" applyBorder="1" applyAlignment="1">
      <alignment vertical="center" wrapText="1"/>
    </xf>
    <xf numFmtId="2" fontId="2" fillId="2" borderId="46" xfId="0" applyNumberFormat="1" applyFont="1" applyFill="1" applyBorder="1" applyAlignment="1">
      <alignment vertical="center" wrapText="1"/>
    </xf>
    <xf numFmtId="2" fontId="2" fillId="2" borderId="47" xfId="0" applyNumberFormat="1" applyFont="1" applyFill="1" applyBorder="1" applyAlignment="1">
      <alignment vertical="center" wrapText="1"/>
    </xf>
    <xf numFmtId="2" fontId="2" fillId="2" borderId="48" xfId="0" applyNumberFormat="1" applyFont="1" applyFill="1" applyBorder="1" applyAlignment="1">
      <alignment vertical="center" wrapText="1"/>
    </xf>
    <xf numFmtId="2" fontId="2" fillId="2" borderId="49" xfId="0" applyNumberFormat="1" applyFont="1" applyFill="1" applyBorder="1" applyAlignment="1">
      <alignment vertical="center" wrapText="1"/>
    </xf>
    <xf numFmtId="2" fontId="2" fillId="2" borderId="59"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36" xfId="0" applyNumberFormat="1" applyFont="1" applyFill="1" applyBorder="1" applyAlignment="1">
      <alignment horizontal="right" vertical="center" wrapText="1"/>
    </xf>
    <xf numFmtId="2" fontId="2" fillId="2" borderId="29" xfId="0" applyNumberFormat="1" applyFont="1" applyFill="1" applyBorder="1" applyAlignment="1">
      <alignment horizontal="right" vertical="center" wrapText="1"/>
    </xf>
    <xf numFmtId="2" fontId="2" fillId="2" borderId="4"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2" fontId="2" fillId="2" borderId="27" xfId="0" applyNumberFormat="1" applyFont="1" applyFill="1" applyBorder="1" applyAlignment="1">
      <alignment horizontal="left" vertical="center" wrapText="1"/>
    </xf>
    <xf numFmtId="2" fontId="2" fillId="2" borderId="29" xfId="0" applyNumberFormat="1" applyFont="1" applyFill="1" applyBorder="1" applyAlignment="1">
      <alignment horizontal="left" vertical="center" wrapText="1"/>
    </xf>
    <xf numFmtId="2" fontId="2" fillId="2" borderId="25" xfId="0" applyNumberFormat="1" applyFont="1" applyFill="1" applyBorder="1" applyAlignment="1">
      <alignment horizontal="left" vertical="center" wrapText="1"/>
    </xf>
    <xf numFmtId="4" fontId="12" fillId="2" borderId="0" xfId="0" applyNumberFormat="1" applyFont="1" applyFill="1" applyBorder="1" applyAlignment="1">
      <alignment horizontal="center" vertical="center" wrapText="1"/>
    </xf>
    <xf numFmtId="2" fontId="2" fillId="2" borderId="18" xfId="0" applyNumberFormat="1" applyFont="1" applyFill="1" applyBorder="1" applyAlignment="1">
      <alignment horizontal="right" vertical="center" wrapText="1"/>
    </xf>
    <xf numFmtId="2" fontId="2" fillId="2" borderId="19" xfId="0" applyNumberFormat="1" applyFont="1" applyFill="1" applyBorder="1" applyAlignment="1">
      <alignment horizontal="right" vertical="center" wrapText="1"/>
    </xf>
    <xf numFmtId="2" fontId="2" fillId="2" borderId="39" xfId="0" applyNumberFormat="1" applyFont="1" applyFill="1" applyBorder="1" applyAlignment="1">
      <alignment horizontal="right" vertical="center" wrapText="1"/>
    </xf>
    <xf numFmtId="2" fontId="2" fillId="2" borderId="36" xfId="0" applyNumberFormat="1" applyFont="1" applyFill="1" applyBorder="1" applyAlignment="1">
      <alignment horizontal="left" vertical="center" wrapText="1"/>
    </xf>
    <xf numFmtId="2" fontId="2" fillId="2" borderId="35" xfId="0" applyNumberFormat="1" applyFont="1" applyFill="1" applyBorder="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6" xfId="0" applyFont="1" applyFill="1" applyBorder="1" applyAlignment="1">
      <alignment horizontal="right" wrapText="1"/>
    </xf>
    <xf numFmtId="0" fontId="2" fillId="2" borderId="4" xfId="0" applyFont="1" applyFill="1" applyBorder="1" applyAlignment="1">
      <alignment horizontal="right" vertical="center" wrapText="1"/>
    </xf>
    <xf numFmtId="2" fontId="2" fillId="2" borderId="4" xfId="0" applyNumberFormat="1" applyFont="1" applyFill="1" applyBorder="1" applyAlignment="1">
      <alignment horizontal="right" vertical="center" wrapText="1"/>
    </xf>
    <xf numFmtId="2" fontId="2" fillId="2" borderId="5" xfId="0" applyNumberFormat="1" applyFont="1" applyFill="1" applyBorder="1" applyAlignment="1">
      <alignment horizontal="right" vertical="center" wrapText="1"/>
    </xf>
    <xf numFmtId="2" fontId="2" fillId="2" borderId="6" xfId="0" applyNumberFormat="1" applyFont="1" applyFill="1" applyBorder="1" applyAlignment="1">
      <alignment horizontal="righ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6" xfId="0" applyFont="1" applyBorder="1" applyAlignment="1">
      <alignment vertical="center"/>
    </xf>
    <xf numFmtId="0" fontId="4" fillId="0" borderId="17" xfId="0" applyFont="1" applyBorder="1" applyAlignment="1">
      <alignment vertical="center"/>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41" fontId="2" fillId="2" borderId="6" xfId="0" applyNumberFormat="1"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41" fontId="2" fillId="2" borderId="6" xfId="0" applyNumberFormat="1" applyFont="1" applyFill="1" applyBorder="1" applyAlignment="1">
      <alignment horizontal="center" vertical="center" wrapText="1"/>
    </xf>
    <xf numFmtId="0" fontId="50" fillId="2" borderId="4" xfId="0" applyFont="1" applyFill="1" applyBorder="1" applyAlignment="1">
      <alignment horizontal="center" vertical="top" wrapText="1"/>
    </xf>
    <xf numFmtId="0" fontId="50" fillId="2" borderId="5" xfId="0" applyFont="1" applyFill="1" applyBorder="1" applyAlignment="1">
      <alignment horizontal="center" vertical="top" wrapText="1"/>
    </xf>
    <xf numFmtId="0" fontId="50" fillId="2" borderId="6" xfId="0" applyFont="1" applyFill="1" applyBorder="1" applyAlignment="1">
      <alignment horizontal="center" vertical="top" wrapText="1"/>
    </xf>
    <xf numFmtId="0" fontId="2" fillId="2" borderId="0"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0" borderId="18" xfId="0" applyFont="1" applyFill="1" applyBorder="1" applyAlignment="1">
      <alignment horizontal="right" wrapText="1"/>
    </xf>
    <xf numFmtId="0" fontId="2" fillId="0" borderId="19" xfId="0" applyFont="1" applyFill="1" applyBorder="1" applyAlignment="1">
      <alignment horizontal="right" wrapText="1"/>
    </xf>
    <xf numFmtId="0" fontId="2" fillId="0" borderId="39" xfId="0" applyFont="1" applyFill="1" applyBorder="1" applyAlignment="1">
      <alignment horizontal="right" wrapText="1"/>
    </xf>
    <xf numFmtId="0" fontId="2" fillId="0" borderId="4" xfId="0" applyFont="1" applyFill="1" applyBorder="1" applyAlignment="1">
      <alignment horizontal="right" wrapText="1"/>
    </xf>
    <xf numFmtId="0" fontId="2" fillId="0" borderId="5" xfId="0" applyFont="1" applyFill="1" applyBorder="1" applyAlignment="1">
      <alignment horizontal="right" wrapText="1"/>
    </xf>
    <xf numFmtId="0" fontId="2" fillId="0" borderId="6" xfId="0" applyFont="1" applyFill="1" applyBorder="1" applyAlignment="1">
      <alignment horizontal="right" wrapText="1"/>
    </xf>
    <xf numFmtId="0" fontId="2" fillId="2" borderId="36" xfId="0" applyFont="1" applyFill="1" applyBorder="1" applyAlignment="1">
      <alignment horizontal="right" vertical="center" wrapText="1"/>
    </xf>
    <xf numFmtId="0" fontId="2" fillId="2" borderId="29" xfId="0" applyFont="1" applyFill="1" applyBorder="1" applyAlignment="1">
      <alignment horizontal="right" vertical="center" wrapText="1"/>
    </xf>
    <xf numFmtId="0" fontId="2" fillId="2" borderId="35" xfId="0" applyFont="1" applyFill="1" applyBorder="1" applyAlignment="1">
      <alignment horizontal="right" vertical="center" wrapText="1"/>
    </xf>
    <xf numFmtId="0" fontId="2" fillId="0" borderId="36" xfId="0" applyFont="1" applyFill="1" applyBorder="1" applyAlignment="1">
      <alignment horizontal="right" vertical="center" wrapText="1"/>
    </xf>
    <xf numFmtId="0" fontId="2" fillId="0" borderId="29" xfId="0" applyFont="1" applyFill="1" applyBorder="1" applyAlignment="1">
      <alignment horizontal="right" vertical="center" wrapText="1"/>
    </xf>
    <xf numFmtId="0" fontId="2" fillId="0" borderId="35" xfId="0" applyFont="1" applyFill="1" applyBorder="1" applyAlignment="1">
      <alignment horizontal="right" vertical="center" wrapText="1"/>
    </xf>
    <xf numFmtId="2" fontId="54" fillId="2" borderId="10" xfId="0" applyNumberFormat="1" applyFont="1" applyFill="1" applyBorder="1" applyAlignment="1">
      <alignment horizontal="center" vertical="center" wrapText="1"/>
    </xf>
    <xf numFmtId="2" fontId="54" fillId="2" borderId="31"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41" fontId="2" fillId="2" borderId="3" xfId="0" applyNumberFormat="1" applyFont="1" applyFill="1" applyBorder="1" applyAlignment="1">
      <alignment horizontal="left" vertical="top" wrapText="1"/>
    </xf>
    <xf numFmtId="0" fontId="50" fillId="2" borderId="4" xfId="0" applyFont="1" applyFill="1" applyBorder="1" applyAlignment="1">
      <alignment horizontal="center" vertical="center" wrapText="1"/>
    </xf>
    <xf numFmtId="0" fontId="50" fillId="2" borderId="5" xfId="0" applyFont="1" applyFill="1" applyBorder="1" applyAlignment="1">
      <alignment horizontal="center" vertical="center" wrapText="1"/>
    </xf>
    <xf numFmtId="41" fontId="50" fillId="2" borderId="6" xfId="0" applyNumberFormat="1" applyFont="1" applyFill="1" applyBorder="1" applyAlignment="1">
      <alignment horizontal="center" vertical="center" wrapText="1"/>
    </xf>
    <xf numFmtId="0" fontId="50" fillId="2" borderId="6" xfId="0" applyFont="1" applyFill="1" applyBorder="1" applyAlignment="1">
      <alignment horizontal="center" vertical="center" wrapText="1"/>
    </xf>
    <xf numFmtId="2" fontId="2" fillId="4" borderId="4" xfId="1" applyNumberFormat="1" applyFont="1" applyFill="1" applyBorder="1" applyAlignment="1">
      <alignment horizontal="right" vertical="center" wrapText="1"/>
    </xf>
    <xf numFmtId="2" fontId="2" fillId="4" borderId="5" xfId="1" applyNumberFormat="1" applyFont="1" applyFill="1" applyBorder="1" applyAlignment="1">
      <alignment horizontal="right" vertical="center" wrapText="1"/>
    </xf>
    <xf numFmtId="2" fontId="2" fillId="4" borderId="6" xfId="1" applyNumberFormat="1" applyFont="1" applyFill="1" applyBorder="1" applyAlignment="1">
      <alignment horizontal="right" vertical="center" wrapText="1"/>
    </xf>
    <xf numFmtId="2" fontId="18" fillId="4" borderId="10" xfId="1" applyNumberFormat="1" applyFont="1" applyFill="1" applyBorder="1" applyAlignment="1">
      <alignment horizontal="left" vertical="center" wrapText="1"/>
    </xf>
    <xf numFmtId="2" fontId="18" fillId="4" borderId="31" xfId="1" applyNumberFormat="1" applyFont="1" applyFill="1" applyBorder="1" applyAlignment="1">
      <alignment horizontal="left" vertical="center" wrapText="1"/>
    </xf>
    <xf numFmtId="2" fontId="2" fillId="4" borderId="45" xfId="1" applyNumberFormat="1" applyFont="1" applyFill="1" applyBorder="1" applyAlignment="1">
      <alignment horizontal="left" vertical="center" wrapText="1"/>
    </xf>
    <xf numFmtId="2" fontId="2" fillId="4" borderId="51" xfId="1" applyNumberFormat="1" applyFont="1" applyFill="1" applyBorder="1" applyAlignment="1">
      <alignment horizontal="left" vertical="center" wrapText="1"/>
    </xf>
    <xf numFmtId="2" fontId="2" fillId="4" borderId="52" xfId="1" applyNumberFormat="1" applyFont="1" applyFill="1" applyBorder="1" applyAlignment="1">
      <alignment horizontal="left" vertical="center" wrapText="1"/>
    </xf>
    <xf numFmtId="2" fontId="2" fillId="4" borderId="47" xfId="1" applyNumberFormat="1" applyFont="1" applyFill="1" applyBorder="1" applyAlignment="1">
      <alignment horizontal="left" vertical="center" wrapText="1"/>
    </xf>
    <xf numFmtId="2" fontId="2" fillId="4" borderId="48" xfId="1" applyNumberFormat="1" applyFont="1" applyFill="1" applyBorder="1" applyAlignment="1">
      <alignment horizontal="left" vertical="center" wrapText="1"/>
    </xf>
    <xf numFmtId="2" fontId="2" fillId="4" borderId="49" xfId="1" applyNumberFormat="1" applyFont="1" applyFill="1" applyBorder="1" applyAlignment="1">
      <alignment horizontal="left" vertical="center" wrapText="1"/>
    </xf>
    <xf numFmtId="2" fontId="2" fillId="4" borderId="47" xfId="1" applyNumberFormat="1" applyFont="1" applyFill="1" applyBorder="1" applyAlignment="1">
      <alignment horizontal="left" vertical="center"/>
    </xf>
    <xf numFmtId="2" fontId="2" fillId="4" borderId="48" xfId="1" applyNumberFormat="1" applyFont="1" applyFill="1" applyBorder="1" applyAlignment="1">
      <alignment horizontal="left" vertical="center"/>
    </xf>
    <xf numFmtId="2" fontId="2" fillId="4" borderId="49" xfId="1" applyNumberFormat="1" applyFont="1" applyFill="1" applyBorder="1" applyAlignment="1">
      <alignment horizontal="left" vertical="center"/>
    </xf>
    <xf numFmtId="2" fontId="2" fillId="4" borderId="60" xfId="1" applyNumberFormat="1" applyFont="1" applyFill="1" applyBorder="1" applyAlignment="1">
      <alignment horizontal="left" vertical="center" wrapText="1"/>
    </xf>
    <xf numFmtId="2" fontId="2" fillId="4" borderId="61" xfId="1" applyNumberFormat="1" applyFont="1" applyFill="1" applyBorder="1" applyAlignment="1">
      <alignment horizontal="left" vertical="center" wrapText="1"/>
    </xf>
    <xf numFmtId="2" fontId="2" fillId="4" borderId="62" xfId="1" applyNumberFormat="1" applyFont="1" applyFill="1" applyBorder="1" applyAlignment="1">
      <alignment horizontal="left" vertical="center" wrapText="1"/>
    </xf>
    <xf numFmtId="0" fontId="2" fillId="4" borderId="64" xfId="1" applyFont="1" applyFill="1" applyBorder="1" applyAlignment="1">
      <alignment horizontal="right" vertical="center" wrapText="1"/>
    </xf>
    <xf numFmtId="0" fontId="2" fillId="4" borderId="48" xfId="1" applyFont="1" applyFill="1" applyBorder="1" applyAlignment="1">
      <alignment horizontal="right" vertical="center" wrapText="1"/>
    </xf>
    <xf numFmtId="0" fontId="2" fillId="4" borderId="49" xfId="1" applyFont="1" applyFill="1" applyBorder="1" applyAlignment="1">
      <alignment horizontal="right" vertical="center" wrapText="1"/>
    </xf>
    <xf numFmtId="2" fontId="2" fillId="4" borderId="4" xfId="1" applyNumberFormat="1" applyFont="1" applyFill="1" applyBorder="1" applyAlignment="1">
      <alignment horizontal="center" vertical="top" wrapText="1"/>
    </xf>
    <xf numFmtId="2" fontId="2" fillId="4" borderId="5" xfId="1" applyNumberFormat="1" applyFont="1" applyFill="1" applyBorder="1" applyAlignment="1">
      <alignment horizontal="center" vertical="top" wrapText="1"/>
    </xf>
    <xf numFmtId="0" fontId="2" fillId="4" borderId="10" xfId="1" applyFont="1" applyFill="1" applyBorder="1" applyAlignment="1">
      <alignment horizontal="right" vertical="center" wrapText="1"/>
    </xf>
    <xf numFmtId="0" fontId="2" fillId="4" borderId="31" xfId="1" applyFont="1" applyFill="1" applyBorder="1" applyAlignment="1">
      <alignment horizontal="right" vertical="center" wrapText="1"/>
    </xf>
    <xf numFmtId="0" fontId="27" fillId="2" borderId="7" xfId="1" applyFont="1" applyFill="1" applyBorder="1" applyAlignment="1">
      <alignment horizontal="center" wrapText="1"/>
    </xf>
    <xf numFmtId="0" fontId="27" fillId="2" borderId="8" xfId="1" applyFont="1" applyFill="1" applyBorder="1" applyAlignment="1">
      <alignment horizontal="center" wrapText="1"/>
    </xf>
    <xf numFmtId="0" fontId="28" fillId="2" borderId="8" xfId="1" applyFont="1" applyFill="1" applyBorder="1" applyAlignment="1">
      <alignment horizontal="center" wrapText="1"/>
    </xf>
    <xf numFmtId="0" fontId="28" fillId="2" borderId="11" xfId="1" applyFont="1" applyFill="1" applyBorder="1" applyAlignment="1">
      <alignment horizontal="center" wrapText="1"/>
    </xf>
    <xf numFmtId="0" fontId="30" fillId="2" borderId="10" xfId="1" applyFont="1" applyFill="1" applyBorder="1" applyAlignment="1">
      <alignment horizontal="center" wrapText="1"/>
    </xf>
    <xf numFmtId="0" fontId="30" fillId="2" borderId="11" xfId="1" applyFont="1" applyFill="1" applyBorder="1" applyAlignment="1">
      <alignment horizontal="center" wrapText="1"/>
    </xf>
    <xf numFmtId="2" fontId="18" fillId="4" borderId="47" xfId="1" applyNumberFormat="1" applyFont="1" applyFill="1" applyBorder="1" applyAlignment="1">
      <alignment horizontal="left" vertical="center" wrapText="1"/>
    </xf>
    <xf numFmtId="2" fontId="18" fillId="4" borderId="48" xfId="1" applyNumberFormat="1" applyFont="1" applyFill="1" applyBorder="1" applyAlignment="1">
      <alignment horizontal="left" vertical="center" wrapText="1"/>
    </xf>
    <xf numFmtId="2" fontId="18" fillId="4" borderId="49" xfId="1" applyNumberFormat="1" applyFont="1" applyFill="1" applyBorder="1" applyAlignment="1">
      <alignment horizontal="left" vertical="center" wrapText="1"/>
    </xf>
    <xf numFmtId="2" fontId="18" fillId="4" borderId="68" xfId="1" applyNumberFormat="1" applyFont="1" applyFill="1" applyBorder="1" applyAlignment="1">
      <alignment horizontal="right" vertical="center"/>
    </xf>
    <xf numFmtId="2" fontId="18" fillId="4" borderId="61" xfId="1" applyNumberFormat="1" applyFont="1" applyFill="1" applyBorder="1" applyAlignment="1">
      <alignment horizontal="right" vertical="center"/>
    </xf>
    <xf numFmtId="2" fontId="18" fillId="4" borderId="62" xfId="1" applyNumberFormat="1" applyFont="1" applyFill="1" applyBorder="1" applyAlignment="1">
      <alignment horizontal="right" vertical="center"/>
    </xf>
    <xf numFmtId="0" fontId="20" fillId="0" borderId="10" xfId="1" applyFont="1" applyFill="1" applyBorder="1" applyAlignment="1">
      <alignment horizontal="left" vertical="center" wrapText="1"/>
    </xf>
    <xf numFmtId="0" fontId="20" fillId="0" borderId="11" xfId="1" applyFont="1" applyFill="1" applyBorder="1" applyAlignment="1">
      <alignment horizontal="left" vertical="center" wrapText="1"/>
    </xf>
    <xf numFmtId="0" fontId="2" fillId="4" borderId="30" xfId="1" applyFont="1" applyFill="1" applyBorder="1" applyAlignment="1">
      <alignment horizontal="right" vertical="center" wrapText="1"/>
    </xf>
    <xf numFmtId="0" fontId="2" fillId="4" borderId="9" xfId="1" applyFont="1" applyFill="1" applyBorder="1" applyAlignment="1">
      <alignment horizontal="right" vertical="center" wrapText="1"/>
    </xf>
    <xf numFmtId="0" fontId="2" fillId="4" borderId="47" xfId="1" applyFont="1" applyFill="1" applyBorder="1" applyAlignment="1">
      <alignment horizontal="right" vertical="center" wrapText="1"/>
    </xf>
    <xf numFmtId="0" fontId="2" fillId="0" borderId="9" xfId="1" applyFont="1" applyFill="1" applyBorder="1" applyAlignment="1">
      <alignment horizontal="right" vertical="center" wrapText="1"/>
    </xf>
    <xf numFmtId="0" fontId="2" fillId="0" borderId="10" xfId="1" applyFont="1" applyFill="1" applyBorder="1" applyAlignment="1">
      <alignment horizontal="right" vertical="center" wrapText="1"/>
    </xf>
    <xf numFmtId="0" fontId="2" fillId="0" borderId="4" xfId="1" applyFont="1" applyFill="1" applyBorder="1" applyAlignment="1">
      <alignment horizontal="right" vertical="center" wrapText="1"/>
    </xf>
    <xf numFmtId="0" fontId="2" fillId="0" borderId="5" xfId="1" applyFont="1" applyFill="1" applyBorder="1" applyAlignment="1">
      <alignment horizontal="right" vertical="center" wrapText="1"/>
    </xf>
    <xf numFmtId="0" fontId="2" fillId="0" borderId="6" xfId="1" applyFont="1" applyFill="1" applyBorder="1" applyAlignment="1">
      <alignment horizontal="right" vertical="center" wrapText="1"/>
    </xf>
    <xf numFmtId="0" fontId="2" fillId="4" borderId="56" xfId="1" applyFont="1" applyFill="1" applyBorder="1" applyAlignment="1">
      <alignment horizontal="right" vertical="center" wrapText="1"/>
    </xf>
    <xf numFmtId="0" fontId="2" fillId="4" borderId="57" xfId="1" applyFont="1" applyFill="1" applyBorder="1" applyAlignment="1">
      <alignment horizontal="right" vertical="center" wrapText="1"/>
    </xf>
    <xf numFmtId="2" fontId="18" fillId="0" borderId="4" xfId="1" applyNumberFormat="1" applyFont="1" applyFill="1" applyBorder="1" applyAlignment="1">
      <alignment horizontal="right" vertical="center" wrapText="1"/>
    </xf>
    <xf numFmtId="2" fontId="18" fillId="0" borderId="5" xfId="1" applyNumberFormat="1" applyFont="1" applyFill="1" applyBorder="1" applyAlignment="1">
      <alignment horizontal="right" vertical="center" wrapText="1"/>
    </xf>
    <xf numFmtId="2" fontId="18" fillId="0" borderId="6" xfId="1" applyNumberFormat="1" applyFont="1" applyFill="1" applyBorder="1" applyAlignment="1">
      <alignment horizontal="right" vertical="center" wrapText="1"/>
    </xf>
    <xf numFmtId="2" fontId="18" fillId="4" borderId="47" xfId="1" applyNumberFormat="1" applyFont="1" applyFill="1" applyBorder="1" applyAlignment="1">
      <alignment horizontal="left" vertical="center"/>
    </xf>
    <xf numFmtId="2" fontId="18" fillId="4" borderId="48" xfId="1" applyNumberFormat="1" applyFont="1" applyFill="1" applyBorder="1" applyAlignment="1">
      <alignment horizontal="left" vertical="center"/>
    </xf>
    <xf numFmtId="2" fontId="18" fillId="4" borderId="49" xfId="1" applyNumberFormat="1" applyFont="1" applyFill="1" applyBorder="1" applyAlignment="1">
      <alignment horizontal="left" vertical="center"/>
    </xf>
    <xf numFmtId="0" fontId="18"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7" xfId="1" applyFont="1" applyFill="1" applyBorder="1" applyAlignment="1">
      <alignment horizontal="left" vertical="top" wrapText="1"/>
    </xf>
    <xf numFmtId="0" fontId="52" fillId="0" borderId="9" xfId="1" applyFont="1" applyFill="1" applyBorder="1" applyAlignment="1">
      <alignment horizontal="center" vertical="center" wrapText="1"/>
    </xf>
    <xf numFmtId="0" fontId="52" fillId="0" borderId="10" xfId="1" applyFont="1" applyFill="1" applyBorder="1" applyAlignment="1">
      <alignment horizontal="center" vertical="center" wrapText="1"/>
    </xf>
    <xf numFmtId="0" fontId="52" fillId="0" borderId="11" xfId="1" applyFont="1" applyFill="1" applyBorder="1" applyAlignment="1">
      <alignment horizontal="center" vertical="center" wrapText="1"/>
    </xf>
    <xf numFmtId="0" fontId="50" fillId="0" borderId="9" xfId="1" applyFont="1" applyFill="1" applyBorder="1" applyAlignment="1">
      <alignment horizontal="center" vertical="center" wrapText="1"/>
    </xf>
    <xf numFmtId="0" fontId="50" fillId="0" borderId="10" xfId="1" applyFont="1" applyFill="1" applyBorder="1" applyAlignment="1">
      <alignment horizontal="center" vertical="center" wrapText="1"/>
    </xf>
    <xf numFmtId="0" fontId="50" fillId="0" borderId="11" xfId="1" applyFont="1" applyFill="1" applyBorder="1" applyAlignment="1">
      <alignment horizontal="center" vertical="center" wrapText="1"/>
    </xf>
    <xf numFmtId="0" fontId="18" fillId="0" borderId="10" xfId="1" applyFont="1" applyFill="1" applyBorder="1" applyAlignment="1">
      <alignment horizontal="left" vertical="center" wrapText="1"/>
    </xf>
    <xf numFmtId="0" fontId="18" fillId="0" borderId="11" xfId="1" applyFont="1" applyFill="1" applyBorder="1" applyAlignment="1">
      <alignment horizontal="left" vertical="center" wrapText="1"/>
    </xf>
    <xf numFmtId="2" fontId="18" fillId="0" borderId="64" xfId="1" applyNumberFormat="1" applyFont="1" applyFill="1" applyBorder="1" applyAlignment="1">
      <alignment horizontal="right" vertical="center" wrapText="1"/>
    </xf>
    <xf numFmtId="2" fontId="18" fillId="0" borderId="48" xfId="1" applyNumberFormat="1" applyFont="1" applyFill="1" applyBorder="1" applyAlignment="1">
      <alignment horizontal="right" vertical="center" wrapText="1"/>
    </xf>
    <xf numFmtId="2" fontId="18" fillId="0" borderId="49" xfId="1" applyNumberFormat="1" applyFont="1" applyFill="1" applyBorder="1" applyAlignment="1">
      <alignment horizontal="right" vertical="center" wrapText="1"/>
    </xf>
    <xf numFmtId="2" fontId="18" fillId="4" borderId="55" xfId="1" applyNumberFormat="1" applyFont="1" applyFill="1" applyBorder="1" applyAlignment="1">
      <alignment horizontal="left" vertical="center" wrapText="1"/>
    </xf>
    <xf numFmtId="2" fontId="18" fillId="4" borderId="56" xfId="1" applyNumberFormat="1" applyFont="1" applyFill="1" applyBorder="1" applyAlignment="1">
      <alignment horizontal="left" vertical="center" wrapText="1"/>
    </xf>
    <xf numFmtId="2" fontId="18" fillId="4" borderId="57" xfId="1" applyNumberFormat="1" applyFont="1" applyFill="1" applyBorder="1" applyAlignment="1">
      <alignment horizontal="left" vertical="center" wrapText="1"/>
    </xf>
    <xf numFmtId="2" fontId="18" fillId="4" borderId="55" xfId="1" applyNumberFormat="1" applyFont="1" applyFill="1" applyBorder="1" applyAlignment="1">
      <alignment horizontal="left" vertical="center"/>
    </xf>
    <xf numFmtId="2" fontId="18" fillId="4" borderId="56" xfId="1" applyNumberFormat="1" applyFont="1" applyFill="1" applyBorder="1" applyAlignment="1">
      <alignment horizontal="left" vertical="center"/>
    </xf>
    <xf numFmtId="2" fontId="18" fillId="4" borderId="57" xfId="1" applyNumberFormat="1" applyFont="1" applyFill="1" applyBorder="1" applyAlignment="1">
      <alignment horizontal="left" vertical="center"/>
    </xf>
    <xf numFmtId="2" fontId="18" fillId="4" borderId="45" xfId="1" applyNumberFormat="1" applyFont="1" applyFill="1" applyBorder="1" applyAlignment="1">
      <alignment horizontal="left" vertical="center" wrapText="1"/>
    </xf>
    <xf numFmtId="2" fontId="18" fillId="4" borderId="51" xfId="1" applyNumberFormat="1" applyFont="1" applyFill="1" applyBorder="1" applyAlignment="1">
      <alignment horizontal="left" vertical="center" wrapText="1"/>
    </xf>
    <xf numFmtId="2" fontId="18" fillId="4" borderId="52" xfId="1" applyNumberFormat="1" applyFont="1" applyFill="1" applyBorder="1" applyAlignment="1">
      <alignment horizontal="left" vertical="center" wrapText="1"/>
    </xf>
    <xf numFmtId="2" fontId="18" fillId="4" borderId="4" xfId="1" applyNumberFormat="1" applyFont="1" applyFill="1" applyBorder="1" applyAlignment="1">
      <alignment horizontal="right" vertical="center" wrapText="1"/>
    </xf>
    <xf numFmtId="2" fontId="18" fillId="4" borderId="5" xfId="1" applyNumberFormat="1" applyFont="1" applyFill="1" applyBorder="1" applyAlignment="1">
      <alignment horizontal="right" vertical="center" wrapText="1"/>
    </xf>
    <xf numFmtId="2" fontId="18" fillId="4" borderId="6" xfId="1" applyNumberFormat="1" applyFont="1" applyFill="1" applyBorder="1" applyAlignment="1">
      <alignment horizontal="right" vertical="center" wrapText="1"/>
    </xf>
    <xf numFmtId="2" fontId="18" fillId="0" borderId="55" xfId="1" applyNumberFormat="1" applyFont="1" applyFill="1" applyBorder="1" applyAlignment="1">
      <alignment horizontal="right" vertical="center" wrapText="1"/>
    </xf>
    <xf numFmtId="2" fontId="18" fillId="0" borderId="56" xfId="1" applyNumberFormat="1" applyFont="1" applyFill="1" applyBorder="1" applyAlignment="1">
      <alignment horizontal="right" vertical="center" wrapText="1"/>
    </xf>
    <xf numFmtId="2" fontId="18" fillId="0" borderId="57" xfId="1" applyNumberFormat="1" applyFont="1" applyFill="1" applyBorder="1" applyAlignment="1">
      <alignment horizontal="right" vertical="center" wrapText="1"/>
    </xf>
    <xf numFmtId="0" fontId="2" fillId="0" borderId="64" xfId="1" applyFont="1" applyFill="1" applyBorder="1" applyAlignment="1">
      <alignment horizontal="right" vertical="center" wrapText="1"/>
    </xf>
    <xf numFmtId="0" fontId="2" fillId="0" borderId="48" xfId="1" applyFont="1" applyFill="1" applyBorder="1" applyAlignment="1">
      <alignment horizontal="right" vertical="center" wrapText="1"/>
    </xf>
    <xf numFmtId="0" fontId="18" fillId="4" borderId="9" xfId="1" applyFont="1" applyFill="1" applyBorder="1" applyAlignment="1">
      <alignment horizontal="right" vertical="center" wrapText="1"/>
    </xf>
    <xf numFmtId="0" fontId="18" fillId="4" borderId="10" xfId="1" applyFont="1" applyFill="1" applyBorder="1" applyAlignment="1">
      <alignment horizontal="right" vertical="center" wrapText="1"/>
    </xf>
    <xf numFmtId="0" fontId="38" fillId="0" borderId="41" xfId="0" applyFont="1" applyBorder="1" applyAlignment="1">
      <alignment horizontal="right"/>
    </xf>
    <xf numFmtId="0" fontId="38" fillId="0" borderId="42" xfId="0" applyFont="1" applyBorder="1" applyAlignment="1">
      <alignment horizontal="right"/>
    </xf>
    <xf numFmtId="0" fontId="38" fillId="0" borderId="54" xfId="0" applyFont="1" applyBorder="1" applyAlignment="1">
      <alignment horizontal="right"/>
    </xf>
    <xf numFmtId="0" fontId="44" fillId="0" borderId="0" xfId="0" applyFont="1" applyAlignment="1" applyProtection="1">
      <alignment horizontal="left" vertical="center" wrapText="1"/>
      <protection locked="0"/>
    </xf>
    <xf numFmtId="0" fontId="44" fillId="0" borderId="0" xfId="0" applyFont="1" applyAlignment="1" applyProtection="1">
      <alignment horizontal="left" vertical="center"/>
      <protection locked="0"/>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38" xfId="0" applyFont="1" applyBorder="1" applyAlignment="1">
      <alignment horizontal="center" vertical="center" wrapText="1"/>
    </xf>
    <xf numFmtId="2" fontId="58" fillId="0" borderId="28" xfId="0" applyNumberFormat="1" applyFont="1" applyBorder="1" applyAlignment="1">
      <alignment horizontal="center" vertical="center"/>
    </xf>
    <xf numFmtId="2" fontId="58" fillId="0" borderId="37" xfId="0" applyNumberFormat="1" applyFont="1" applyBorder="1" applyAlignment="1">
      <alignment horizontal="center" vertical="center"/>
    </xf>
    <xf numFmtId="2" fontId="58" fillId="0" borderId="34" xfId="0" applyNumberFormat="1" applyFont="1" applyBorder="1" applyAlignment="1">
      <alignment horizontal="center" vertical="center"/>
    </xf>
    <xf numFmtId="2" fontId="38" fillId="0" borderId="20" xfId="0" applyNumberFormat="1" applyFont="1" applyBorder="1" applyAlignment="1">
      <alignment horizontal="center" vertical="center"/>
    </xf>
    <xf numFmtId="2" fontId="38" fillId="0" borderId="21" xfId="0" applyNumberFormat="1" applyFont="1" applyBorder="1" applyAlignment="1">
      <alignment horizontal="center" vertical="center"/>
    </xf>
    <xf numFmtId="0" fontId="38" fillId="0" borderId="12" xfId="0" applyFont="1" applyBorder="1" applyAlignment="1">
      <alignment horizontal="left" vertical="center"/>
    </xf>
    <xf numFmtId="0" fontId="38" fillId="0" borderId="13" xfId="0" applyFont="1" applyBorder="1" applyAlignment="1">
      <alignment horizontal="left" vertical="center"/>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8" fillId="0" borderId="10" xfId="0" applyFont="1" applyBorder="1" applyAlignment="1">
      <alignment horizontal="left" vertical="center" wrapText="1"/>
    </xf>
    <xf numFmtId="0" fontId="58" fillId="3" borderId="20" xfId="0" applyFont="1" applyFill="1" applyBorder="1" applyAlignment="1">
      <alignment horizontal="left" vertical="center"/>
    </xf>
    <xf numFmtId="0" fontId="58" fillId="3" borderId="21" xfId="0" applyFont="1" applyFill="1" applyBorder="1" applyAlignment="1">
      <alignment horizontal="left" vertical="center"/>
    </xf>
    <xf numFmtId="3" fontId="4" fillId="2" borderId="30" xfId="0" applyNumberFormat="1" applyFont="1" applyFill="1" applyBorder="1" applyAlignment="1">
      <alignment horizontal="center" vertical="center" wrapText="1"/>
    </xf>
    <xf numFmtId="164" fontId="20" fillId="0" borderId="32" xfId="1" applyNumberFormat="1" applyFont="1" applyFill="1" applyBorder="1" applyAlignment="1">
      <alignment horizontal="center" wrapText="1"/>
    </xf>
    <xf numFmtId="164" fontId="2" fillId="4" borderId="43" xfId="1" applyNumberFormat="1" applyFont="1" applyFill="1" applyBorder="1" applyAlignment="1">
      <alignment horizontal="right" wrapText="1"/>
    </xf>
    <xf numFmtId="0" fontId="1" fillId="0" borderId="0" xfId="0" applyFont="1" applyFill="1" applyBorder="1"/>
    <xf numFmtId="2" fontId="2" fillId="0" borderId="5" xfId="0" applyNumberFormat="1" applyFont="1" applyFill="1" applyBorder="1" applyAlignment="1">
      <alignment horizontal="justify" vertical="center" wrapText="1"/>
    </xf>
    <xf numFmtId="3" fontId="2" fillId="0" borderId="5" xfId="0" applyNumberFormat="1" applyFont="1" applyFill="1" applyBorder="1" applyAlignment="1">
      <alignment horizontal="justify" wrapText="1"/>
    </xf>
    <xf numFmtId="3" fontId="13" fillId="0" borderId="6" xfId="0" applyNumberFormat="1" applyFont="1" applyFill="1" applyBorder="1" applyAlignment="1">
      <alignment wrapText="1"/>
    </xf>
    <xf numFmtId="0" fontId="0" fillId="0" borderId="0" xfId="0" applyFill="1" applyBorder="1"/>
    <xf numFmtId="164" fontId="18" fillId="4" borderId="17" xfId="1" applyNumberFormat="1" applyFont="1" applyFill="1" applyBorder="1" applyAlignment="1">
      <alignment horizontal="right" wrapText="1"/>
    </xf>
    <xf numFmtId="164" fontId="18" fillId="4" borderId="14" xfId="1" applyNumberFormat="1" applyFont="1" applyFill="1" applyBorder="1" applyAlignment="1">
      <alignment horizontal="right" wrapText="1"/>
    </xf>
    <xf numFmtId="1" fontId="20" fillId="0" borderId="30" xfId="1" applyNumberFormat="1" applyFont="1" applyFill="1" applyBorder="1" applyAlignment="1">
      <alignment horizontal="center" vertical="center" wrapText="1"/>
    </xf>
    <xf numFmtId="49" fontId="20" fillId="0" borderId="31" xfId="1" applyNumberFormat="1" applyFont="1" applyFill="1" applyBorder="1" applyAlignment="1">
      <alignment horizontal="center" vertical="center" wrapText="1"/>
    </xf>
    <xf numFmtId="0" fontId="20" fillId="0" borderId="31" xfId="1" applyFont="1" applyFill="1" applyBorder="1" applyAlignment="1">
      <alignment horizontal="left" vertical="center" wrapText="1"/>
    </xf>
    <xf numFmtId="0" fontId="20" fillId="0" borderId="32" xfId="1" applyFont="1" applyFill="1" applyBorder="1" applyAlignment="1">
      <alignment horizontal="left" vertical="center" wrapText="1"/>
    </xf>
    <xf numFmtId="0" fontId="18" fillId="0" borderId="16" xfId="1" applyFont="1" applyFill="1" applyBorder="1" applyAlignment="1">
      <alignment horizontal="center" vertical="center" wrapText="1"/>
    </xf>
    <xf numFmtId="0" fontId="18" fillId="0" borderId="16" xfId="1" applyFont="1" applyFill="1" applyBorder="1" applyAlignment="1">
      <alignment horizontal="center" wrapText="1"/>
    </xf>
    <xf numFmtId="4" fontId="18" fillId="0" borderId="16" xfId="1" applyNumberFormat="1" applyFont="1" applyFill="1" applyBorder="1" applyAlignment="1">
      <alignment horizontal="center" wrapText="1"/>
    </xf>
    <xf numFmtId="1" fontId="18" fillId="0" borderId="16" xfId="1" applyNumberFormat="1" applyFont="1" applyFill="1" applyBorder="1" applyAlignment="1">
      <alignment horizontal="center" wrapText="1"/>
    </xf>
    <xf numFmtId="167" fontId="18" fillId="0" borderId="17" xfId="1" applyNumberFormat="1" applyFont="1" applyFill="1" applyBorder="1" applyAlignment="1">
      <alignment horizontal="center" vertical="center" wrapText="1"/>
    </xf>
    <xf numFmtId="0" fontId="18" fillId="0" borderId="12" xfId="1" applyFont="1" applyFill="1" applyBorder="1" applyAlignment="1">
      <alignment horizontal="center" vertical="center" wrapText="1"/>
    </xf>
    <xf numFmtId="49" fontId="18" fillId="0" borderId="13" xfId="1" applyNumberFormat="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18" fillId="0" borderId="13" xfId="1" applyFont="1" applyFill="1" applyBorder="1" applyAlignment="1">
      <alignment horizontal="center" wrapText="1"/>
    </xf>
    <xf numFmtId="1" fontId="18" fillId="0" borderId="13" xfId="1" applyNumberFormat="1" applyFont="1" applyFill="1" applyBorder="1" applyAlignment="1">
      <alignment horizontal="center" wrapText="1"/>
    </xf>
    <xf numFmtId="1" fontId="18" fillId="0" borderId="14" xfId="1" applyNumberFormat="1" applyFont="1" applyFill="1" applyBorder="1"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67"/>
  <sheetViews>
    <sheetView tabSelected="1" view="pageBreakPreview" zoomScale="70" zoomScaleNormal="70" zoomScaleSheetLayoutView="70" zoomScalePageLayoutView="40" workbookViewId="0">
      <selection activeCell="J177" sqref="J177"/>
    </sheetView>
  </sheetViews>
  <sheetFormatPr defaultRowHeight="18" x14ac:dyDescent="0.35"/>
  <cols>
    <col min="1" max="1" width="3.42578125" style="1" customWidth="1"/>
    <col min="2" max="2" width="10.42578125" style="24" customWidth="1"/>
    <col min="3" max="3" width="16.140625" style="364" customWidth="1"/>
    <col min="4" max="4" width="70.85546875" style="25" customWidth="1"/>
    <col min="5" max="5" width="12.85546875" style="24" customWidth="1"/>
    <col min="6" max="6" width="15.7109375" style="10" customWidth="1"/>
    <col min="7" max="7" width="15.42578125" style="403" customWidth="1"/>
    <col min="8" max="8" width="21.85546875" style="404" customWidth="1"/>
    <col min="9" max="9" width="4.140625" style="2" customWidth="1"/>
    <col min="10" max="10" width="17.7109375" customWidth="1"/>
    <col min="11" max="11" width="29" customWidth="1"/>
    <col min="12" max="12" width="59.42578125" customWidth="1"/>
    <col min="200" max="200" width="3.42578125" customWidth="1"/>
    <col min="201" max="201" width="7" customWidth="1"/>
    <col min="202" max="202" width="9.7109375" customWidth="1"/>
    <col min="203" max="203" width="64.28515625" customWidth="1"/>
    <col min="204" max="204" width="11.42578125" customWidth="1"/>
    <col min="205" max="205" width="12.7109375" customWidth="1"/>
    <col min="206" max="206" width="15.42578125" customWidth="1"/>
    <col min="207" max="207" width="19.42578125" customWidth="1"/>
    <col min="208" max="208" width="13.7109375" customWidth="1"/>
    <col min="456" max="456" width="3.42578125" customWidth="1"/>
    <col min="457" max="457" width="7" customWidth="1"/>
    <col min="458" max="458" width="9.7109375" customWidth="1"/>
    <col min="459" max="459" width="64.28515625" customWidth="1"/>
    <col min="460" max="460" width="11.42578125" customWidth="1"/>
    <col min="461" max="461" width="12.7109375" customWidth="1"/>
    <col min="462" max="462" width="15.42578125" customWidth="1"/>
    <col min="463" max="463" width="19.42578125" customWidth="1"/>
    <col min="464" max="464" width="13.7109375" customWidth="1"/>
    <col min="712" max="712" width="3.42578125" customWidth="1"/>
    <col min="713" max="713" width="7" customWidth="1"/>
    <col min="714" max="714" width="9.7109375" customWidth="1"/>
    <col min="715" max="715" width="64.28515625" customWidth="1"/>
    <col min="716" max="716" width="11.42578125" customWidth="1"/>
    <col min="717" max="717" width="12.7109375" customWidth="1"/>
    <col min="718" max="718" width="15.42578125" customWidth="1"/>
    <col min="719" max="719" width="19.42578125" customWidth="1"/>
    <col min="720" max="720" width="13.7109375" customWidth="1"/>
    <col min="968" max="968" width="3.42578125" customWidth="1"/>
    <col min="969" max="969" width="7" customWidth="1"/>
    <col min="970" max="970" width="9.7109375" customWidth="1"/>
    <col min="971" max="971" width="64.28515625" customWidth="1"/>
    <col min="972" max="972" width="11.42578125" customWidth="1"/>
    <col min="973" max="973" width="12.7109375" customWidth="1"/>
    <col min="974" max="974" width="15.42578125" customWidth="1"/>
    <col min="975" max="975" width="19.42578125" customWidth="1"/>
    <col min="976" max="976" width="13.7109375" customWidth="1"/>
    <col min="1224" max="1224" width="3.42578125" customWidth="1"/>
    <col min="1225" max="1225" width="7" customWidth="1"/>
    <col min="1226" max="1226" width="9.7109375" customWidth="1"/>
    <col min="1227" max="1227" width="64.28515625" customWidth="1"/>
    <col min="1228" max="1228" width="11.42578125" customWidth="1"/>
    <col min="1229" max="1229" width="12.7109375" customWidth="1"/>
    <col min="1230" max="1230" width="15.42578125" customWidth="1"/>
    <col min="1231" max="1231" width="19.42578125" customWidth="1"/>
    <col min="1232" max="1232" width="13.7109375" customWidth="1"/>
    <col min="1480" max="1480" width="3.42578125" customWidth="1"/>
    <col min="1481" max="1481" width="7" customWidth="1"/>
    <col min="1482" max="1482" width="9.7109375" customWidth="1"/>
    <col min="1483" max="1483" width="64.28515625" customWidth="1"/>
    <col min="1484" max="1484" width="11.42578125" customWidth="1"/>
    <col min="1485" max="1485" width="12.7109375" customWidth="1"/>
    <col min="1486" max="1486" width="15.42578125" customWidth="1"/>
    <col min="1487" max="1487" width="19.42578125" customWidth="1"/>
    <col min="1488" max="1488" width="13.7109375" customWidth="1"/>
    <col min="1736" max="1736" width="3.42578125" customWidth="1"/>
    <col min="1737" max="1737" width="7" customWidth="1"/>
    <col min="1738" max="1738" width="9.7109375" customWidth="1"/>
    <col min="1739" max="1739" width="64.28515625" customWidth="1"/>
    <col min="1740" max="1740" width="11.42578125" customWidth="1"/>
    <col min="1741" max="1741" width="12.7109375" customWidth="1"/>
    <col min="1742" max="1742" width="15.42578125" customWidth="1"/>
    <col min="1743" max="1743" width="19.42578125" customWidth="1"/>
    <col min="1744" max="1744" width="13.7109375" customWidth="1"/>
    <col min="1992" max="1992" width="3.42578125" customWidth="1"/>
    <col min="1993" max="1993" width="7" customWidth="1"/>
    <col min="1994" max="1994" width="9.7109375" customWidth="1"/>
    <col min="1995" max="1995" width="64.28515625" customWidth="1"/>
    <col min="1996" max="1996" width="11.42578125" customWidth="1"/>
    <col min="1997" max="1997" width="12.7109375" customWidth="1"/>
    <col min="1998" max="1998" width="15.42578125" customWidth="1"/>
    <col min="1999" max="1999" width="19.42578125" customWidth="1"/>
    <col min="2000" max="2000" width="13.7109375" customWidth="1"/>
    <col min="2248" max="2248" width="3.42578125" customWidth="1"/>
    <col min="2249" max="2249" width="7" customWidth="1"/>
    <col min="2250" max="2250" width="9.7109375" customWidth="1"/>
    <col min="2251" max="2251" width="64.28515625" customWidth="1"/>
    <col min="2252" max="2252" width="11.42578125" customWidth="1"/>
    <col min="2253" max="2253" width="12.7109375" customWidth="1"/>
    <col min="2254" max="2254" width="15.42578125" customWidth="1"/>
    <col min="2255" max="2255" width="19.42578125" customWidth="1"/>
    <col min="2256" max="2256" width="13.7109375" customWidth="1"/>
    <col min="2504" max="2504" width="3.42578125" customWidth="1"/>
    <col min="2505" max="2505" width="7" customWidth="1"/>
    <col min="2506" max="2506" width="9.7109375" customWidth="1"/>
    <col min="2507" max="2507" width="64.28515625" customWidth="1"/>
    <col min="2508" max="2508" width="11.42578125" customWidth="1"/>
    <col min="2509" max="2509" width="12.7109375" customWidth="1"/>
    <col min="2510" max="2510" width="15.42578125" customWidth="1"/>
    <col min="2511" max="2511" width="19.42578125" customWidth="1"/>
    <col min="2512" max="2512" width="13.7109375" customWidth="1"/>
    <col min="2760" max="2760" width="3.42578125" customWidth="1"/>
    <col min="2761" max="2761" width="7" customWidth="1"/>
    <col min="2762" max="2762" width="9.7109375" customWidth="1"/>
    <col min="2763" max="2763" width="64.28515625" customWidth="1"/>
    <col min="2764" max="2764" width="11.42578125" customWidth="1"/>
    <col min="2765" max="2765" width="12.7109375" customWidth="1"/>
    <col min="2766" max="2766" width="15.42578125" customWidth="1"/>
    <col min="2767" max="2767" width="19.42578125" customWidth="1"/>
    <col min="2768" max="2768" width="13.7109375" customWidth="1"/>
    <col min="3016" max="3016" width="3.42578125" customWidth="1"/>
    <col min="3017" max="3017" width="7" customWidth="1"/>
    <col min="3018" max="3018" width="9.7109375" customWidth="1"/>
    <col min="3019" max="3019" width="64.28515625" customWidth="1"/>
    <col min="3020" max="3020" width="11.42578125" customWidth="1"/>
    <col min="3021" max="3021" width="12.7109375" customWidth="1"/>
    <col min="3022" max="3022" width="15.42578125" customWidth="1"/>
    <col min="3023" max="3023" width="19.42578125" customWidth="1"/>
    <col min="3024" max="3024" width="13.7109375" customWidth="1"/>
    <col min="3272" max="3272" width="3.42578125" customWidth="1"/>
    <col min="3273" max="3273" width="7" customWidth="1"/>
    <col min="3274" max="3274" width="9.7109375" customWidth="1"/>
    <col min="3275" max="3275" width="64.28515625" customWidth="1"/>
    <col min="3276" max="3276" width="11.42578125" customWidth="1"/>
    <col min="3277" max="3277" width="12.7109375" customWidth="1"/>
    <col min="3278" max="3278" width="15.42578125" customWidth="1"/>
    <col min="3279" max="3279" width="19.42578125" customWidth="1"/>
    <col min="3280" max="3280" width="13.7109375" customWidth="1"/>
    <col min="3528" max="3528" width="3.42578125" customWidth="1"/>
    <col min="3529" max="3529" width="7" customWidth="1"/>
    <col min="3530" max="3530" width="9.7109375" customWidth="1"/>
    <col min="3531" max="3531" width="64.28515625" customWidth="1"/>
    <col min="3532" max="3532" width="11.42578125" customWidth="1"/>
    <col min="3533" max="3533" width="12.7109375" customWidth="1"/>
    <col min="3534" max="3534" width="15.42578125" customWidth="1"/>
    <col min="3535" max="3535" width="19.42578125" customWidth="1"/>
    <col min="3536" max="3536" width="13.7109375" customWidth="1"/>
    <col min="3784" max="3784" width="3.42578125" customWidth="1"/>
    <col min="3785" max="3785" width="7" customWidth="1"/>
    <col min="3786" max="3786" width="9.7109375" customWidth="1"/>
    <col min="3787" max="3787" width="64.28515625" customWidth="1"/>
    <col min="3788" max="3788" width="11.42578125" customWidth="1"/>
    <col min="3789" max="3789" width="12.7109375" customWidth="1"/>
    <col min="3790" max="3790" width="15.42578125" customWidth="1"/>
    <col min="3791" max="3791" width="19.42578125" customWidth="1"/>
    <col min="3792" max="3792" width="13.7109375" customWidth="1"/>
    <col min="4040" max="4040" width="3.42578125" customWidth="1"/>
    <col min="4041" max="4041" width="7" customWidth="1"/>
    <col min="4042" max="4042" width="9.7109375" customWidth="1"/>
    <col min="4043" max="4043" width="64.28515625" customWidth="1"/>
    <col min="4044" max="4044" width="11.42578125" customWidth="1"/>
    <col min="4045" max="4045" width="12.7109375" customWidth="1"/>
    <col min="4046" max="4046" width="15.42578125" customWidth="1"/>
    <col min="4047" max="4047" width="19.42578125" customWidth="1"/>
    <col min="4048" max="4048" width="13.7109375" customWidth="1"/>
    <col min="4296" max="4296" width="3.42578125" customWidth="1"/>
    <col min="4297" max="4297" width="7" customWidth="1"/>
    <col min="4298" max="4298" width="9.7109375" customWidth="1"/>
    <col min="4299" max="4299" width="64.28515625" customWidth="1"/>
    <col min="4300" max="4300" width="11.42578125" customWidth="1"/>
    <col min="4301" max="4301" width="12.7109375" customWidth="1"/>
    <col min="4302" max="4302" width="15.42578125" customWidth="1"/>
    <col min="4303" max="4303" width="19.42578125" customWidth="1"/>
    <col min="4304" max="4304" width="13.7109375" customWidth="1"/>
    <col min="4552" max="4552" width="3.42578125" customWidth="1"/>
    <col min="4553" max="4553" width="7" customWidth="1"/>
    <col min="4554" max="4554" width="9.7109375" customWidth="1"/>
    <col min="4555" max="4555" width="64.28515625" customWidth="1"/>
    <col min="4556" max="4556" width="11.42578125" customWidth="1"/>
    <col min="4557" max="4557" width="12.7109375" customWidth="1"/>
    <col min="4558" max="4558" width="15.42578125" customWidth="1"/>
    <col min="4559" max="4559" width="19.42578125" customWidth="1"/>
    <col min="4560" max="4560" width="13.7109375" customWidth="1"/>
    <col min="4808" max="4808" width="3.42578125" customWidth="1"/>
    <col min="4809" max="4809" width="7" customWidth="1"/>
    <col min="4810" max="4810" width="9.7109375" customWidth="1"/>
    <col min="4811" max="4811" width="64.28515625" customWidth="1"/>
    <col min="4812" max="4812" width="11.42578125" customWidth="1"/>
    <col min="4813" max="4813" width="12.7109375" customWidth="1"/>
    <col min="4814" max="4814" width="15.42578125" customWidth="1"/>
    <col min="4815" max="4815" width="19.42578125" customWidth="1"/>
    <col min="4816" max="4816" width="13.7109375" customWidth="1"/>
    <col min="5064" max="5064" width="3.42578125" customWidth="1"/>
    <col min="5065" max="5065" width="7" customWidth="1"/>
    <col min="5066" max="5066" width="9.7109375" customWidth="1"/>
    <col min="5067" max="5067" width="64.28515625" customWidth="1"/>
    <col min="5068" max="5068" width="11.42578125" customWidth="1"/>
    <col min="5069" max="5069" width="12.7109375" customWidth="1"/>
    <col min="5070" max="5070" width="15.42578125" customWidth="1"/>
    <col min="5071" max="5071" width="19.42578125" customWidth="1"/>
    <col min="5072" max="5072" width="13.7109375" customWidth="1"/>
    <col min="5320" max="5320" width="3.42578125" customWidth="1"/>
    <col min="5321" max="5321" width="7" customWidth="1"/>
    <col min="5322" max="5322" width="9.7109375" customWidth="1"/>
    <col min="5323" max="5323" width="64.28515625" customWidth="1"/>
    <col min="5324" max="5324" width="11.42578125" customWidth="1"/>
    <col min="5325" max="5325" width="12.7109375" customWidth="1"/>
    <col min="5326" max="5326" width="15.42578125" customWidth="1"/>
    <col min="5327" max="5327" width="19.42578125" customWidth="1"/>
    <col min="5328" max="5328" width="13.7109375" customWidth="1"/>
    <col min="5576" max="5576" width="3.42578125" customWidth="1"/>
    <col min="5577" max="5577" width="7" customWidth="1"/>
    <col min="5578" max="5578" width="9.7109375" customWidth="1"/>
    <col min="5579" max="5579" width="64.28515625" customWidth="1"/>
    <col min="5580" max="5580" width="11.42578125" customWidth="1"/>
    <col min="5581" max="5581" width="12.7109375" customWidth="1"/>
    <col min="5582" max="5582" width="15.42578125" customWidth="1"/>
    <col min="5583" max="5583" width="19.42578125" customWidth="1"/>
    <col min="5584" max="5584" width="13.7109375" customWidth="1"/>
    <col min="5832" max="5832" width="3.42578125" customWidth="1"/>
    <col min="5833" max="5833" width="7" customWidth="1"/>
    <col min="5834" max="5834" width="9.7109375" customWidth="1"/>
    <col min="5835" max="5835" width="64.28515625" customWidth="1"/>
    <col min="5836" max="5836" width="11.42578125" customWidth="1"/>
    <col min="5837" max="5837" width="12.7109375" customWidth="1"/>
    <col min="5838" max="5838" width="15.42578125" customWidth="1"/>
    <col min="5839" max="5839" width="19.42578125" customWidth="1"/>
    <col min="5840" max="5840" width="13.7109375" customWidth="1"/>
    <col min="6088" max="6088" width="3.42578125" customWidth="1"/>
    <col min="6089" max="6089" width="7" customWidth="1"/>
    <col min="6090" max="6090" width="9.7109375" customWidth="1"/>
    <col min="6091" max="6091" width="64.28515625" customWidth="1"/>
    <col min="6092" max="6092" width="11.42578125" customWidth="1"/>
    <col min="6093" max="6093" width="12.7109375" customWidth="1"/>
    <col min="6094" max="6094" width="15.42578125" customWidth="1"/>
    <col min="6095" max="6095" width="19.42578125" customWidth="1"/>
    <col min="6096" max="6096" width="13.7109375" customWidth="1"/>
    <col min="6344" max="6344" width="3.42578125" customWidth="1"/>
    <col min="6345" max="6345" width="7" customWidth="1"/>
    <col min="6346" max="6346" width="9.7109375" customWidth="1"/>
    <col min="6347" max="6347" width="64.28515625" customWidth="1"/>
    <col min="6348" max="6348" width="11.42578125" customWidth="1"/>
    <col min="6349" max="6349" width="12.7109375" customWidth="1"/>
    <col min="6350" max="6350" width="15.42578125" customWidth="1"/>
    <col min="6351" max="6351" width="19.42578125" customWidth="1"/>
    <col min="6352" max="6352" width="13.7109375" customWidth="1"/>
    <col min="6600" max="6600" width="3.42578125" customWidth="1"/>
    <col min="6601" max="6601" width="7" customWidth="1"/>
    <col min="6602" max="6602" width="9.7109375" customWidth="1"/>
    <col min="6603" max="6603" width="64.28515625" customWidth="1"/>
    <col min="6604" max="6604" width="11.42578125" customWidth="1"/>
    <col min="6605" max="6605" width="12.7109375" customWidth="1"/>
    <col min="6606" max="6606" width="15.42578125" customWidth="1"/>
    <col min="6607" max="6607" width="19.42578125" customWidth="1"/>
    <col min="6608" max="6608" width="13.7109375" customWidth="1"/>
    <col min="6856" max="6856" width="3.42578125" customWidth="1"/>
    <col min="6857" max="6857" width="7" customWidth="1"/>
    <col min="6858" max="6858" width="9.7109375" customWidth="1"/>
    <col min="6859" max="6859" width="64.28515625" customWidth="1"/>
    <col min="6860" max="6860" width="11.42578125" customWidth="1"/>
    <col min="6861" max="6861" width="12.7109375" customWidth="1"/>
    <col min="6862" max="6862" width="15.42578125" customWidth="1"/>
    <col min="6863" max="6863" width="19.42578125" customWidth="1"/>
    <col min="6864" max="6864" width="13.7109375" customWidth="1"/>
    <col min="7112" max="7112" width="3.42578125" customWidth="1"/>
    <col min="7113" max="7113" width="7" customWidth="1"/>
    <col min="7114" max="7114" width="9.7109375" customWidth="1"/>
    <col min="7115" max="7115" width="64.28515625" customWidth="1"/>
    <col min="7116" max="7116" width="11.42578125" customWidth="1"/>
    <col min="7117" max="7117" width="12.7109375" customWidth="1"/>
    <col min="7118" max="7118" width="15.42578125" customWidth="1"/>
    <col min="7119" max="7119" width="19.42578125" customWidth="1"/>
    <col min="7120" max="7120" width="13.7109375" customWidth="1"/>
    <col min="7368" max="7368" width="3.42578125" customWidth="1"/>
    <col min="7369" max="7369" width="7" customWidth="1"/>
    <col min="7370" max="7370" width="9.7109375" customWidth="1"/>
    <col min="7371" max="7371" width="64.28515625" customWidth="1"/>
    <col min="7372" max="7372" width="11.42578125" customWidth="1"/>
    <col min="7373" max="7373" width="12.7109375" customWidth="1"/>
    <col min="7374" max="7374" width="15.42578125" customWidth="1"/>
    <col min="7375" max="7375" width="19.42578125" customWidth="1"/>
    <col min="7376" max="7376" width="13.7109375" customWidth="1"/>
    <col min="7624" max="7624" width="3.42578125" customWidth="1"/>
    <col min="7625" max="7625" width="7" customWidth="1"/>
    <col min="7626" max="7626" width="9.7109375" customWidth="1"/>
    <col min="7627" max="7627" width="64.28515625" customWidth="1"/>
    <col min="7628" max="7628" width="11.42578125" customWidth="1"/>
    <col min="7629" max="7629" width="12.7109375" customWidth="1"/>
    <col min="7630" max="7630" width="15.42578125" customWidth="1"/>
    <col min="7631" max="7631" width="19.42578125" customWidth="1"/>
    <col min="7632" max="7632" width="13.7109375" customWidth="1"/>
    <col min="7880" max="7880" width="3.42578125" customWidth="1"/>
    <col min="7881" max="7881" width="7" customWidth="1"/>
    <col min="7882" max="7882" width="9.7109375" customWidth="1"/>
    <col min="7883" max="7883" width="64.28515625" customWidth="1"/>
    <col min="7884" max="7884" width="11.42578125" customWidth="1"/>
    <col min="7885" max="7885" width="12.7109375" customWidth="1"/>
    <col min="7886" max="7886" width="15.42578125" customWidth="1"/>
    <col min="7887" max="7887" width="19.42578125" customWidth="1"/>
    <col min="7888" max="7888" width="13.7109375" customWidth="1"/>
    <col min="8136" max="8136" width="3.42578125" customWidth="1"/>
    <col min="8137" max="8137" width="7" customWidth="1"/>
    <col min="8138" max="8138" width="9.7109375" customWidth="1"/>
    <col min="8139" max="8139" width="64.28515625" customWidth="1"/>
    <col min="8140" max="8140" width="11.42578125" customWidth="1"/>
    <col min="8141" max="8141" width="12.7109375" customWidth="1"/>
    <col min="8142" max="8142" width="15.42578125" customWidth="1"/>
    <col min="8143" max="8143" width="19.42578125" customWidth="1"/>
    <col min="8144" max="8144" width="13.7109375" customWidth="1"/>
    <col min="8392" max="8392" width="3.42578125" customWidth="1"/>
    <col min="8393" max="8393" width="7" customWidth="1"/>
    <col min="8394" max="8394" width="9.7109375" customWidth="1"/>
    <col min="8395" max="8395" width="64.28515625" customWidth="1"/>
    <col min="8396" max="8396" width="11.42578125" customWidth="1"/>
    <col min="8397" max="8397" width="12.7109375" customWidth="1"/>
    <col min="8398" max="8398" width="15.42578125" customWidth="1"/>
    <col min="8399" max="8399" width="19.42578125" customWidth="1"/>
    <col min="8400" max="8400" width="13.7109375" customWidth="1"/>
    <col min="8648" max="8648" width="3.42578125" customWidth="1"/>
    <col min="8649" max="8649" width="7" customWidth="1"/>
    <col min="8650" max="8650" width="9.7109375" customWidth="1"/>
    <col min="8651" max="8651" width="64.28515625" customWidth="1"/>
    <col min="8652" max="8652" width="11.42578125" customWidth="1"/>
    <col min="8653" max="8653" width="12.7109375" customWidth="1"/>
    <col min="8654" max="8654" width="15.42578125" customWidth="1"/>
    <col min="8655" max="8655" width="19.42578125" customWidth="1"/>
    <col min="8656" max="8656" width="13.7109375" customWidth="1"/>
    <col min="8904" max="8904" width="3.42578125" customWidth="1"/>
    <col min="8905" max="8905" width="7" customWidth="1"/>
    <col min="8906" max="8906" width="9.7109375" customWidth="1"/>
    <col min="8907" max="8907" width="64.28515625" customWidth="1"/>
    <col min="8908" max="8908" width="11.42578125" customWidth="1"/>
    <col min="8909" max="8909" width="12.7109375" customWidth="1"/>
    <col min="8910" max="8910" width="15.42578125" customWidth="1"/>
    <col min="8911" max="8911" width="19.42578125" customWidth="1"/>
    <col min="8912" max="8912" width="13.7109375" customWidth="1"/>
    <col min="9160" max="9160" width="3.42578125" customWidth="1"/>
    <col min="9161" max="9161" width="7" customWidth="1"/>
    <col min="9162" max="9162" width="9.7109375" customWidth="1"/>
    <col min="9163" max="9163" width="64.28515625" customWidth="1"/>
    <col min="9164" max="9164" width="11.42578125" customWidth="1"/>
    <col min="9165" max="9165" width="12.7109375" customWidth="1"/>
    <col min="9166" max="9166" width="15.42578125" customWidth="1"/>
    <col min="9167" max="9167" width="19.42578125" customWidth="1"/>
    <col min="9168" max="9168" width="13.7109375" customWidth="1"/>
    <col min="9416" max="9416" width="3.42578125" customWidth="1"/>
    <col min="9417" max="9417" width="7" customWidth="1"/>
    <col min="9418" max="9418" width="9.7109375" customWidth="1"/>
    <col min="9419" max="9419" width="64.28515625" customWidth="1"/>
    <col min="9420" max="9420" width="11.42578125" customWidth="1"/>
    <col min="9421" max="9421" width="12.7109375" customWidth="1"/>
    <col min="9422" max="9422" width="15.42578125" customWidth="1"/>
    <col min="9423" max="9423" width="19.42578125" customWidth="1"/>
    <col min="9424" max="9424" width="13.7109375" customWidth="1"/>
    <col min="9672" max="9672" width="3.42578125" customWidth="1"/>
    <col min="9673" max="9673" width="7" customWidth="1"/>
    <col min="9674" max="9674" width="9.7109375" customWidth="1"/>
    <col min="9675" max="9675" width="64.28515625" customWidth="1"/>
    <col min="9676" max="9676" width="11.42578125" customWidth="1"/>
    <col min="9677" max="9677" width="12.7109375" customWidth="1"/>
    <col min="9678" max="9678" width="15.42578125" customWidth="1"/>
    <col min="9679" max="9679" width="19.42578125" customWidth="1"/>
    <col min="9680" max="9680" width="13.7109375" customWidth="1"/>
    <col min="9928" max="9928" width="3.42578125" customWidth="1"/>
    <col min="9929" max="9929" width="7" customWidth="1"/>
    <col min="9930" max="9930" width="9.7109375" customWidth="1"/>
    <col min="9931" max="9931" width="64.28515625" customWidth="1"/>
    <col min="9932" max="9932" width="11.42578125" customWidth="1"/>
    <col min="9933" max="9933" width="12.7109375" customWidth="1"/>
    <col min="9934" max="9934" width="15.42578125" customWidth="1"/>
    <col min="9935" max="9935" width="19.42578125" customWidth="1"/>
    <col min="9936" max="9936" width="13.7109375" customWidth="1"/>
    <col min="10184" max="10184" width="3.42578125" customWidth="1"/>
    <col min="10185" max="10185" width="7" customWidth="1"/>
    <col min="10186" max="10186" width="9.7109375" customWidth="1"/>
    <col min="10187" max="10187" width="64.28515625" customWidth="1"/>
    <col min="10188" max="10188" width="11.42578125" customWidth="1"/>
    <col min="10189" max="10189" width="12.7109375" customWidth="1"/>
    <col min="10190" max="10190" width="15.42578125" customWidth="1"/>
    <col min="10191" max="10191" width="19.42578125" customWidth="1"/>
    <col min="10192" max="10192" width="13.7109375" customWidth="1"/>
    <col min="10440" max="10440" width="3.42578125" customWidth="1"/>
    <col min="10441" max="10441" width="7" customWidth="1"/>
    <col min="10442" max="10442" width="9.7109375" customWidth="1"/>
    <col min="10443" max="10443" width="64.28515625" customWidth="1"/>
    <col min="10444" max="10444" width="11.42578125" customWidth="1"/>
    <col min="10445" max="10445" width="12.7109375" customWidth="1"/>
    <col min="10446" max="10446" width="15.42578125" customWidth="1"/>
    <col min="10447" max="10447" width="19.42578125" customWidth="1"/>
    <col min="10448" max="10448" width="13.7109375" customWidth="1"/>
    <col min="10696" max="10696" width="3.42578125" customWidth="1"/>
    <col min="10697" max="10697" width="7" customWidth="1"/>
    <col min="10698" max="10698" width="9.7109375" customWidth="1"/>
    <col min="10699" max="10699" width="64.28515625" customWidth="1"/>
    <col min="10700" max="10700" width="11.42578125" customWidth="1"/>
    <col min="10701" max="10701" width="12.7109375" customWidth="1"/>
    <col min="10702" max="10702" width="15.42578125" customWidth="1"/>
    <col min="10703" max="10703" width="19.42578125" customWidth="1"/>
    <col min="10704" max="10704" width="13.7109375" customWidth="1"/>
    <col min="10952" max="10952" width="3.42578125" customWidth="1"/>
    <col min="10953" max="10953" width="7" customWidth="1"/>
    <col min="10954" max="10954" width="9.7109375" customWidth="1"/>
    <col min="10955" max="10955" width="64.28515625" customWidth="1"/>
    <col min="10956" max="10956" width="11.42578125" customWidth="1"/>
    <col min="10957" max="10957" width="12.7109375" customWidth="1"/>
    <col min="10958" max="10958" width="15.42578125" customWidth="1"/>
    <col min="10959" max="10959" width="19.42578125" customWidth="1"/>
    <col min="10960" max="10960" width="13.7109375" customWidth="1"/>
    <col min="11208" max="11208" width="3.42578125" customWidth="1"/>
    <col min="11209" max="11209" width="7" customWidth="1"/>
    <col min="11210" max="11210" width="9.7109375" customWidth="1"/>
    <col min="11211" max="11211" width="64.28515625" customWidth="1"/>
    <col min="11212" max="11212" width="11.42578125" customWidth="1"/>
    <col min="11213" max="11213" width="12.7109375" customWidth="1"/>
    <col min="11214" max="11214" width="15.42578125" customWidth="1"/>
    <col min="11215" max="11215" width="19.42578125" customWidth="1"/>
    <col min="11216" max="11216" width="13.7109375" customWidth="1"/>
    <col min="11464" max="11464" width="3.42578125" customWidth="1"/>
    <col min="11465" max="11465" width="7" customWidth="1"/>
    <col min="11466" max="11466" width="9.7109375" customWidth="1"/>
    <col min="11467" max="11467" width="64.28515625" customWidth="1"/>
    <col min="11468" max="11468" width="11.42578125" customWidth="1"/>
    <col min="11469" max="11469" width="12.7109375" customWidth="1"/>
    <col min="11470" max="11470" width="15.42578125" customWidth="1"/>
    <col min="11471" max="11471" width="19.42578125" customWidth="1"/>
    <col min="11472" max="11472" width="13.7109375" customWidth="1"/>
    <col min="11720" max="11720" width="3.42578125" customWidth="1"/>
    <col min="11721" max="11721" width="7" customWidth="1"/>
    <col min="11722" max="11722" width="9.7109375" customWidth="1"/>
    <col min="11723" max="11723" width="64.28515625" customWidth="1"/>
    <col min="11724" max="11724" width="11.42578125" customWidth="1"/>
    <col min="11725" max="11725" width="12.7109375" customWidth="1"/>
    <col min="11726" max="11726" width="15.42578125" customWidth="1"/>
    <col min="11727" max="11727" width="19.42578125" customWidth="1"/>
    <col min="11728" max="11728" width="13.7109375" customWidth="1"/>
    <col min="11976" max="11976" width="3.42578125" customWidth="1"/>
    <col min="11977" max="11977" width="7" customWidth="1"/>
    <col min="11978" max="11978" width="9.7109375" customWidth="1"/>
    <col min="11979" max="11979" width="64.28515625" customWidth="1"/>
    <col min="11980" max="11980" width="11.42578125" customWidth="1"/>
    <col min="11981" max="11981" width="12.7109375" customWidth="1"/>
    <col min="11982" max="11982" width="15.42578125" customWidth="1"/>
    <col min="11983" max="11983" width="19.42578125" customWidth="1"/>
    <col min="11984" max="11984" width="13.7109375" customWidth="1"/>
    <col min="12232" max="12232" width="3.42578125" customWidth="1"/>
    <col min="12233" max="12233" width="7" customWidth="1"/>
    <col min="12234" max="12234" width="9.7109375" customWidth="1"/>
    <col min="12235" max="12235" width="64.28515625" customWidth="1"/>
    <col min="12236" max="12236" width="11.42578125" customWidth="1"/>
    <col min="12237" max="12237" width="12.7109375" customWidth="1"/>
    <col min="12238" max="12238" width="15.42578125" customWidth="1"/>
    <col min="12239" max="12239" width="19.42578125" customWidth="1"/>
    <col min="12240" max="12240" width="13.7109375" customWidth="1"/>
    <col min="12488" max="12488" width="3.42578125" customWidth="1"/>
    <col min="12489" max="12489" width="7" customWidth="1"/>
    <col min="12490" max="12490" width="9.7109375" customWidth="1"/>
    <col min="12491" max="12491" width="64.28515625" customWidth="1"/>
    <col min="12492" max="12492" width="11.42578125" customWidth="1"/>
    <col min="12493" max="12493" width="12.7109375" customWidth="1"/>
    <col min="12494" max="12494" width="15.42578125" customWidth="1"/>
    <col min="12495" max="12495" width="19.42578125" customWidth="1"/>
    <col min="12496" max="12496" width="13.7109375" customWidth="1"/>
    <col min="12744" max="12744" width="3.42578125" customWidth="1"/>
    <col min="12745" max="12745" width="7" customWidth="1"/>
    <col min="12746" max="12746" width="9.7109375" customWidth="1"/>
    <col min="12747" max="12747" width="64.28515625" customWidth="1"/>
    <col min="12748" max="12748" width="11.42578125" customWidth="1"/>
    <col min="12749" max="12749" width="12.7109375" customWidth="1"/>
    <col min="12750" max="12750" width="15.42578125" customWidth="1"/>
    <col min="12751" max="12751" width="19.42578125" customWidth="1"/>
    <col min="12752" max="12752" width="13.7109375" customWidth="1"/>
    <col min="13000" max="13000" width="3.42578125" customWidth="1"/>
    <col min="13001" max="13001" width="7" customWidth="1"/>
    <col min="13002" max="13002" width="9.7109375" customWidth="1"/>
    <col min="13003" max="13003" width="64.28515625" customWidth="1"/>
    <col min="13004" max="13004" width="11.42578125" customWidth="1"/>
    <col min="13005" max="13005" width="12.7109375" customWidth="1"/>
    <col min="13006" max="13006" width="15.42578125" customWidth="1"/>
    <col min="13007" max="13007" width="19.42578125" customWidth="1"/>
    <col min="13008" max="13008" width="13.7109375" customWidth="1"/>
    <col min="13256" max="13256" width="3.42578125" customWidth="1"/>
    <col min="13257" max="13257" width="7" customWidth="1"/>
    <col min="13258" max="13258" width="9.7109375" customWidth="1"/>
    <col min="13259" max="13259" width="64.28515625" customWidth="1"/>
    <col min="13260" max="13260" width="11.42578125" customWidth="1"/>
    <col min="13261" max="13261" width="12.7109375" customWidth="1"/>
    <col min="13262" max="13262" width="15.42578125" customWidth="1"/>
    <col min="13263" max="13263" width="19.42578125" customWidth="1"/>
    <col min="13264" max="13264" width="13.7109375" customWidth="1"/>
    <col min="13512" max="13512" width="3.42578125" customWidth="1"/>
    <col min="13513" max="13513" width="7" customWidth="1"/>
    <col min="13514" max="13514" width="9.7109375" customWidth="1"/>
    <col min="13515" max="13515" width="64.28515625" customWidth="1"/>
    <col min="13516" max="13516" width="11.42578125" customWidth="1"/>
    <col min="13517" max="13517" width="12.7109375" customWidth="1"/>
    <col min="13518" max="13518" width="15.42578125" customWidth="1"/>
    <col min="13519" max="13519" width="19.42578125" customWidth="1"/>
    <col min="13520" max="13520" width="13.7109375" customWidth="1"/>
    <col min="13768" max="13768" width="3.42578125" customWidth="1"/>
    <col min="13769" max="13769" width="7" customWidth="1"/>
    <col min="13770" max="13770" width="9.7109375" customWidth="1"/>
    <col min="13771" max="13771" width="64.28515625" customWidth="1"/>
    <col min="13772" max="13772" width="11.42578125" customWidth="1"/>
    <col min="13773" max="13773" width="12.7109375" customWidth="1"/>
    <col min="13774" max="13774" width="15.42578125" customWidth="1"/>
    <col min="13775" max="13775" width="19.42578125" customWidth="1"/>
    <col min="13776" max="13776" width="13.7109375" customWidth="1"/>
    <col min="14024" max="14024" width="3.42578125" customWidth="1"/>
    <col min="14025" max="14025" width="7" customWidth="1"/>
    <col min="14026" max="14026" width="9.7109375" customWidth="1"/>
    <col min="14027" max="14027" width="64.28515625" customWidth="1"/>
    <col min="14028" max="14028" width="11.42578125" customWidth="1"/>
    <col min="14029" max="14029" width="12.7109375" customWidth="1"/>
    <col min="14030" max="14030" width="15.42578125" customWidth="1"/>
    <col min="14031" max="14031" width="19.42578125" customWidth="1"/>
    <col min="14032" max="14032" width="13.7109375" customWidth="1"/>
    <col min="14280" max="14280" width="3.42578125" customWidth="1"/>
    <col min="14281" max="14281" width="7" customWidth="1"/>
    <col min="14282" max="14282" width="9.7109375" customWidth="1"/>
    <col min="14283" max="14283" width="64.28515625" customWidth="1"/>
    <col min="14284" max="14284" width="11.42578125" customWidth="1"/>
    <col min="14285" max="14285" width="12.7109375" customWidth="1"/>
    <col min="14286" max="14286" width="15.42578125" customWidth="1"/>
    <col min="14287" max="14287" width="19.42578125" customWidth="1"/>
    <col min="14288" max="14288" width="13.7109375" customWidth="1"/>
    <col min="14536" max="14536" width="3.42578125" customWidth="1"/>
    <col min="14537" max="14537" width="7" customWidth="1"/>
    <col min="14538" max="14538" width="9.7109375" customWidth="1"/>
    <col min="14539" max="14539" width="64.28515625" customWidth="1"/>
    <col min="14540" max="14540" width="11.42578125" customWidth="1"/>
    <col min="14541" max="14541" width="12.7109375" customWidth="1"/>
    <col min="14542" max="14542" width="15.42578125" customWidth="1"/>
    <col min="14543" max="14543" width="19.42578125" customWidth="1"/>
    <col min="14544" max="14544" width="13.7109375" customWidth="1"/>
    <col min="14792" max="14792" width="3.42578125" customWidth="1"/>
    <col min="14793" max="14793" width="7" customWidth="1"/>
    <col min="14794" max="14794" width="9.7109375" customWidth="1"/>
    <col min="14795" max="14795" width="64.28515625" customWidth="1"/>
    <col min="14796" max="14796" width="11.42578125" customWidth="1"/>
    <col min="14797" max="14797" width="12.7109375" customWidth="1"/>
    <col min="14798" max="14798" width="15.42578125" customWidth="1"/>
    <col min="14799" max="14799" width="19.42578125" customWidth="1"/>
    <col min="14800" max="14800" width="13.7109375" customWidth="1"/>
    <col min="15048" max="15048" width="3.42578125" customWidth="1"/>
    <col min="15049" max="15049" width="7" customWidth="1"/>
    <col min="15050" max="15050" width="9.7109375" customWidth="1"/>
    <col min="15051" max="15051" width="64.28515625" customWidth="1"/>
    <col min="15052" max="15052" width="11.42578125" customWidth="1"/>
    <col min="15053" max="15053" width="12.7109375" customWidth="1"/>
    <col min="15054" max="15054" width="15.42578125" customWidth="1"/>
    <col min="15055" max="15055" width="19.42578125" customWidth="1"/>
    <col min="15056" max="15056" width="13.7109375" customWidth="1"/>
    <col min="15304" max="15304" width="3.42578125" customWidth="1"/>
    <col min="15305" max="15305" width="7" customWidth="1"/>
    <col min="15306" max="15306" width="9.7109375" customWidth="1"/>
    <col min="15307" max="15307" width="64.28515625" customWidth="1"/>
    <col min="15308" max="15308" width="11.42578125" customWidth="1"/>
    <col min="15309" max="15309" width="12.7109375" customWidth="1"/>
    <col min="15310" max="15310" width="15.42578125" customWidth="1"/>
    <col min="15311" max="15311" width="19.42578125" customWidth="1"/>
    <col min="15312" max="15312" width="13.7109375" customWidth="1"/>
    <col min="15560" max="15560" width="3.42578125" customWidth="1"/>
    <col min="15561" max="15561" width="7" customWidth="1"/>
    <col min="15562" max="15562" width="9.7109375" customWidth="1"/>
    <col min="15563" max="15563" width="64.28515625" customWidth="1"/>
    <col min="15564" max="15564" width="11.42578125" customWidth="1"/>
    <col min="15565" max="15565" width="12.7109375" customWidth="1"/>
    <col min="15566" max="15566" width="15.42578125" customWidth="1"/>
    <col min="15567" max="15567" width="19.42578125" customWidth="1"/>
    <col min="15568" max="15568" width="13.7109375" customWidth="1"/>
    <col min="15816" max="15816" width="3.42578125" customWidth="1"/>
    <col min="15817" max="15817" width="7" customWidth="1"/>
    <col min="15818" max="15818" width="9.7109375" customWidth="1"/>
    <col min="15819" max="15819" width="64.28515625" customWidth="1"/>
    <col min="15820" max="15820" width="11.42578125" customWidth="1"/>
    <col min="15821" max="15821" width="12.7109375" customWidth="1"/>
    <col min="15822" max="15822" width="15.42578125" customWidth="1"/>
    <col min="15823" max="15823" width="19.42578125" customWidth="1"/>
    <col min="15824" max="15824" width="13.7109375" customWidth="1"/>
    <col min="16072" max="16072" width="3.42578125" customWidth="1"/>
    <col min="16073" max="16073" width="7" customWidth="1"/>
    <col min="16074" max="16074" width="9.7109375" customWidth="1"/>
    <col min="16075" max="16075" width="64.28515625" customWidth="1"/>
    <col min="16076" max="16076" width="11.42578125" customWidth="1"/>
    <col min="16077" max="16077" width="12.7109375" customWidth="1"/>
    <col min="16078" max="16078" width="15.42578125" customWidth="1"/>
    <col min="16079" max="16079" width="19.42578125" customWidth="1"/>
    <col min="16080" max="16080" width="13.7109375" customWidth="1"/>
  </cols>
  <sheetData>
    <row r="1" spans="1:9" ht="18.75" thickBot="1" x14ac:dyDescent="0.4"/>
    <row r="2" spans="1:9" ht="84.75" customHeight="1" thickBot="1" x14ac:dyDescent="0.4">
      <c r="B2" s="696" t="s">
        <v>292</v>
      </c>
      <c r="C2" s="697"/>
      <c r="D2" s="697"/>
      <c r="E2" s="697"/>
      <c r="F2" s="697"/>
      <c r="G2" s="697"/>
      <c r="H2" s="698"/>
    </row>
    <row r="3" spans="1:9" ht="24.95" customHeight="1" thickBot="1" x14ac:dyDescent="0.4">
      <c r="B3" s="699" t="s">
        <v>0</v>
      </c>
      <c r="C3" s="700"/>
      <c r="D3" s="700"/>
      <c r="E3" s="700"/>
      <c r="F3" s="700"/>
      <c r="G3" s="700"/>
      <c r="H3" s="701"/>
    </row>
    <row r="4" spans="1:9" ht="48" customHeight="1" thickBot="1" x14ac:dyDescent="0.4">
      <c r="B4" s="699" t="s">
        <v>330</v>
      </c>
      <c r="C4" s="700"/>
      <c r="D4" s="700"/>
      <c r="E4" s="700"/>
      <c r="F4" s="700"/>
      <c r="G4" s="700"/>
      <c r="H4" s="702"/>
    </row>
    <row r="5" spans="1:9" ht="24" customHeight="1" thickBot="1" x14ac:dyDescent="0.4">
      <c r="B5" s="17"/>
      <c r="C5" s="318"/>
      <c r="D5" s="678" t="s">
        <v>1</v>
      </c>
      <c r="E5" s="678"/>
      <c r="F5" s="678"/>
      <c r="G5" s="678"/>
      <c r="H5" s="679"/>
    </row>
    <row r="6" spans="1:9" s="45" customFormat="1" ht="51" customHeight="1" x14ac:dyDescent="0.25">
      <c r="A6" s="43"/>
      <c r="B6" s="18"/>
      <c r="C6" s="365" t="s">
        <v>2</v>
      </c>
      <c r="D6" s="663" t="s">
        <v>3</v>
      </c>
      <c r="E6" s="664"/>
      <c r="F6" s="664"/>
      <c r="G6" s="664"/>
      <c r="H6" s="665"/>
      <c r="I6" s="44"/>
    </row>
    <row r="7" spans="1:9" s="45" customFormat="1" ht="146.25" customHeight="1" x14ac:dyDescent="0.25">
      <c r="A7" s="43"/>
      <c r="B7" s="19"/>
      <c r="C7" s="16" t="s">
        <v>4</v>
      </c>
      <c r="D7" s="659" t="s">
        <v>5</v>
      </c>
      <c r="E7" s="659"/>
      <c r="F7" s="659"/>
      <c r="G7" s="659"/>
      <c r="H7" s="660"/>
      <c r="I7" s="44"/>
    </row>
    <row r="8" spans="1:9" s="45" customFormat="1" ht="81" customHeight="1" x14ac:dyDescent="0.25">
      <c r="A8" s="43"/>
      <c r="B8" s="32"/>
      <c r="C8" s="16" t="s">
        <v>6</v>
      </c>
      <c r="D8" s="659" t="s">
        <v>7</v>
      </c>
      <c r="E8" s="659"/>
      <c r="F8" s="659"/>
      <c r="G8" s="659"/>
      <c r="H8" s="660"/>
      <c r="I8" s="44"/>
    </row>
    <row r="9" spans="1:9" s="45" customFormat="1" ht="87" customHeight="1" x14ac:dyDescent="0.25">
      <c r="A9" s="43"/>
      <c r="B9" s="32"/>
      <c r="C9" s="16" t="s">
        <v>8</v>
      </c>
      <c r="D9" s="659" t="s">
        <v>106</v>
      </c>
      <c r="E9" s="659"/>
      <c r="F9" s="659"/>
      <c r="G9" s="659"/>
      <c r="H9" s="660"/>
      <c r="I9" s="44"/>
    </row>
    <row r="10" spans="1:9" s="45" customFormat="1" ht="157.5" customHeight="1" x14ac:dyDescent="0.25">
      <c r="A10" s="43"/>
      <c r="B10" s="32"/>
      <c r="C10" s="16" t="s">
        <v>9</v>
      </c>
      <c r="D10" s="659" t="s">
        <v>52</v>
      </c>
      <c r="E10" s="659"/>
      <c r="F10" s="659"/>
      <c r="G10" s="659"/>
      <c r="H10" s="660"/>
      <c r="I10" s="44"/>
    </row>
    <row r="11" spans="1:9" s="45" customFormat="1" ht="88.5" customHeight="1" x14ac:dyDescent="0.25">
      <c r="A11" s="43"/>
      <c r="B11" s="32"/>
      <c r="C11" s="16" t="s">
        <v>10</v>
      </c>
      <c r="D11" s="659" t="s">
        <v>53</v>
      </c>
      <c r="E11" s="659"/>
      <c r="F11" s="659"/>
      <c r="G11" s="659"/>
      <c r="H11" s="660"/>
      <c r="I11" s="44"/>
    </row>
    <row r="12" spans="1:9" s="45" customFormat="1" ht="63" customHeight="1" x14ac:dyDescent="0.25">
      <c r="A12" s="43"/>
      <c r="B12" s="32"/>
      <c r="C12" s="16" t="s">
        <v>11</v>
      </c>
      <c r="D12" s="659" t="s">
        <v>12</v>
      </c>
      <c r="E12" s="659"/>
      <c r="F12" s="659"/>
      <c r="G12" s="659"/>
      <c r="H12" s="660"/>
      <c r="I12" s="44"/>
    </row>
    <row r="13" spans="1:9" s="45" customFormat="1" ht="135" customHeight="1" x14ac:dyDescent="0.25">
      <c r="A13" s="43"/>
      <c r="B13" s="32"/>
      <c r="C13" s="16" t="s">
        <v>13</v>
      </c>
      <c r="D13" s="659" t="s">
        <v>296</v>
      </c>
      <c r="E13" s="659"/>
      <c r="F13" s="659"/>
      <c r="G13" s="659"/>
      <c r="H13" s="660"/>
      <c r="I13" s="44"/>
    </row>
    <row r="14" spans="1:9" s="45" customFormat="1" ht="79.5" customHeight="1" x14ac:dyDescent="0.25">
      <c r="A14" s="43"/>
      <c r="B14" s="32"/>
      <c r="C14" s="16" t="s">
        <v>14</v>
      </c>
      <c r="D14" s="659" t="s">
        <v>15</v>
      </c>
      <c r="E14" s="659"/>
      <c r="F14" s="659"/>
      <c r="G14" s="659"/>
      <c r="H14" s="660"/>
      <c r="I14" s="44"/>
    </row>
    <row r="15" spans="1:9" s="45" customFormat="1" ht="100.5" customHeight="1" x14ac:dyDescent="0.25">
      <c r="A15" s="43"/>
      <c r="B15" s="32"/>
      <c r="C15" s="16" t="s">
        <v>16</v>
      </c>
      <c r="D15" s="659" t="s">
        <v>329</v>
      </c>
      <c r="E15" s="659"/>
      <c r="F15" s="659"/>
      <c r="G15" s="659"/>
      <c r="H15" s="660"/>
      <c r="I15" s="44"/>
    </row>
    <row r="16" spans="1:9" s="45" customFormat="1" ht="182.25" customHeight="1" x14ac:dyDescent="0.25">
      <c r="A16" s="43"/>
      <c r="B16" s="32"/>
      <c r="C16" s="16" t="s">
        <v>17</v>
      </c>
      <c r="D16" s="659" t="s">
        <v>18</v>
      </c>
      <c r="E16" s="659"/>
      <c r="F16" s="659"/>
      <c r="G16" s="659"/>
      <c r="H16" s="660"/>
      <c r="I16" s="44"/>
    </row>
    <row r="17" spans="1:9" s="45" customFormat="1" ht="154.5" customHeight="1" x14ac:dyDescent="0.25">
      <c r="A17" s="43"/>
      <c r="B17" s="32"/>
      <c r="C17" s="16" t="s">
        <v>19</v>
      </c>
      <c r="D17" s="659" t="s">
        <v>20</v>
      </c>
      <c r="E17" s="659"/>
      <c r="F17" s="659"/>
      <c r="G17" s="659"/>
      <c r="H17" s="660"/>
      <c r="I17" s="44"/>
    </row>
    <row r="18" spans="1:9" s="45" customFormat="1" ht="106.5" customHeight="1" x14ac:dyDescent="0.25">
      <c r="A18" s="43"/>
      <c r="B18" s="32"/>
      <c r="C18" s="16" t="s">
        <v>21</v>
      </c>
      <c r="D18" s="659" t="s">
        <v>22</v>
      </c>
      <c r="E18" s="659"/>
      <c r="F18" s="659"/>
      <c r="G18" s="659"/>
      <c r="H18" s="660"/>
      <c r="I18" s="44"/>
    </row>
    <row r="19" spans="1:9" s="45" customFormat="1" ht="86.25" customHeight="1" x14ac:dyDescent="0.25">
      <c r="A19" s="43"/>
      <c r="B19" s="32"/>
      <c r="C19" s="16" t="s">
        <v>23</v>
      </c>
      <c r="D19" s="659" t="s">
        <v>73</v>
      </c>
      <c r="E19" s="659"/>
      <c r="F19" s="659"/>
      <c r="G19" s="659"/>
      <c r="H19" s="660"/>
      <c r="I19" s="44"/>
    </row>
    <row r="20" spans="1:9" s="45" customFormat="1" ht="70.5" customHeight="1" thickBot="1" x14ac:dyDescent="0.3">
      <c r="A20" s="43"/>
      <c r="B20" s="20"/>
      <c r="C20" s="366" t="s">
        <v>24</v>
      </c>
      <c r="D20" s="661" t="s">
        <v>74</v>
      </c>
      <c r="E20" s="661"/>
      <c r="F20" s="661"/>
      <c r="G20" s="661"/>
      <c r="H20" s="662"/>
      <c r="I20" s="44"/>
    </row>
    <row r="21" spans="1:9" ht="24.95" customHeight="1" thickBot="1" x14ac:dyDescent="0.4">
      <c r="B21" s="121"/>
      <c r="C21" s="367"/>
      <c r="D21" s="122"/>
      <c r="E21" s="122"/>
      <c r="F21" s="123"/>
      <c r="G21" s="405"/>
      <c r="H21" s="406"/>
    </row>
    <row r="22" spans="1:9" ht="56.25" x14ac:dyDescent="0.35">
      <c r="B22" s="18" t="s">
        <v>25</v>
      </c>
      <c r="C22" s="368" t="s">
        <v>109</v>
      </c>
      <c r="D22" s="21" t="s">
        <v>26</v>
      </c>
      <c r="E22" s="21" t="s">
        <v>27</v>
      </c>
      <c r="F22" s="3" t="s">
        <v>28</v>
      </c>
      <c r="G22" s="407" t="s">
        <v>29</v>
      </c>
      <c r="H22" s="408" t="s">
        <v>30</v>
      </c>
    </row>
    <row r="23" spans="1:9" ht="19.5" thickBot="1" x14ac:dyDescent="0.4">
      <c r="B23" s="22">
        <v>1</v>
      </c>
      <c r="C23" s="369">
        <v>2</v>
      </c>
      <c r="D23" s="11">
        <v>3</v>
      </c>
      <c r="E23" s="11">
        <v>4</v>
      </c>
      <c r="F23" s="11">
        <v>5</v>
      </c>
      <c r="G23" s="409">
        <v>6</v>
      </c>
      <c r="H23" s="410">
        <v>7</v>
      </c>
    </row>
    <row r="24" spans="1:9" ht="24.95" customHeight="1" x14ac:dyDescent="0.35">
      <c r="B24" s="258"/>
      <c r="C24" s="370"/>
      <c r="D24" s="259" t="s">
        <v>94</v>
      </c>
      <c r="E24" s="260"/>
      <c r="F24" s="261"/>
      <c r="G24" s="411"/>
      <c r="H24" s="412"/>
    </row>
    <row r="25" spans="1:9" ht="24.95" customHeight="1" x14ac:dyDescent="0.35">
      <c r="B25" s="262">
        <v>1</v>
      </c>
      <c r="C25" s="371" t="s">
        <v>95</v>
      </c>
      <c r="D25" s="263" t="s">
        <v>96</v>
      </c>
      <c r="E25" s="264" t="s">
        <v>97</v>
      </c>
      <c r="F25" s="265">
        <v>1</v>
      </c>
      <c r="G25" s="604">
        <v>0</v>
      </c>
      <c r="H25" s="605">
        <f t="shared" ref="H25:H30" si="0">F25*G25</f>
        <v>0</v>
      </c>
    </row>
    <row r="26" spans="1:9" ht="49.5" customHeight="1" x14ac:dyDescent="0.35">
      <c r="B26" s="266">
        <v>2</v>
      </c>
      <c r="C26" s="372" t="s">
        <v>308</v>
      </c>
      <c r="D26" s="267" t="s">
        <v>98</v>
      </c>
      <c r="E26" s="268" t="s">
        <v>97</v>
      </c>
      <c r="F26" s="269">
        <v>1</v>
      </c>
      <c r="G26" s="600">
        <v>0</v>
      </c>
      <c r="H26" s="547">
        <f t="shared" si="0"/>
        <v>0</v>
      </c>
    </row>
    <row r="27" spans="1:9" ht="24.95" customHeight="1" x14ac:dyDescent="0.35">
      <c r="B27" s="266">
        <v>3</v>
      </c>
      <c r="C27" s="372" t="s">
        <v>99</v>
      </c>
      <c r="D27" s="267" t="s">
        <v>100</v>
      </c>
      <c r="E27" s="268" t="s">
        <v>97</v>
      </c>
      <c r="F27" s="269">
        <v>1</v>
      </c>
      <c r="G27" s="600">
        <v>0</v>
      </c>
      <c r="H27" s="547">
        <f t="shared" si="0"/>
        <v>0</v>
      </c>
    </row>
    <row r="28" spans="1:9" ht="48" customHeight="1" x14ac:dyDescent="0.35">
      <c r="B28" s="266">
        <v>4</v>
      </c>
      <c r="C28" s="372" t="s">
        <v>101</v>
      </c>
      <c r="D28" s="267" t="s">
        <v>102</v>
      </c>
      <c r="E28" s="268" t="s">
        <v>97</v>
      </c>
      <c r="F28" s="269">
        <v>1</v>
      </c>
      <c r="G28" s="600">
        <v>0</v>
      </c>
      <c r="H28" s="547">
        <f t="shared" si="0"/>
        <v>0</v>
      </c>
    </row>
    <row r="29" spans="1:9" ht="71.25" customHeight="1" x14ac:dyDescent="0.35">
      <c r="B29" s="266">
        <v>5</v>
      </c>
      <c r="C29" s="372" t="s">
        <v>103</v>
      </c>
      <c r="D29" s="267" t="s">
        <v>104</v>
      </c>
      <c r="E29" s="268" t="s">
        <v>97</v>
      </c>
      <c r="F29" s="269">
        <v>1</v>
      </c>
      <c r="G29" s="600">
        <v>0</v>
      </c>
      <c r="H29" s="547">
        <f t="shared" si="0"/>
        <v>0</v>
      </c>
    </row>
    <row r="30" spans="1:9" ht="67.5" customHeight="1" thickBot="1" x14ac:dyDescent="0.4">
      <c r="B30" s="270">
        <v>6</v>
      </c>
      <c r="C30" s="373">
        <v>14</v>
      </c>
      <c r="D30" s="271" t="s">
        <v>105</v>
      </c>
      <c r="E30" s="272" t="s">
        <v>97</v>
      </c>
      <c r="F30" s="273">
        <v>1</v>
      </c>
      <c r="G30" s="606">
        <v>0</v>
      </c>
      <c r="H30" s="607">
        <f t="shared" si="0"/>
        <v>0</v>
      </c>
    </row>
    <row r="31" spans="1:9" ht="24.95" customHeight="1" thickBot="1" x14ac:dyDescent="0.4">
      <c r="B31" s="689" t="s">
        <v>108</v>
      </c>
      <c r="C31" s="690"/>
      <c r="D31" s="690"/>
      <c r="E31" s="690"/>
      <c r="F31" s="690"/>
      <c r="G31" s="691"/>
      <c r="H31" s="550">
        <f>SUM(H25:H30)</f>
        <v>0</v>
      </c>
    </row>
    <row r="32" spans="1:9" s="5" customFormat="1" ht="24.95" customHeight="1" x14ac:dyDescent="0.35">
      <c r="A32" s="4"/>
      <c r="B32" s="54"/>
      <c r="C32" s="379"/>
      <c r="D32" s="56" t="s">
        <v>31</v>
      </c>
      <c r="E32" s="61"/>
      <c r="F32" s="58"/>
      <c r="G32" s="413"/>
      <c r="H32" s="414"/>
      <c r="I32" s="4"/>
    </row>
    <row r="33" spans="1:9" s="5" customFormat="1" ht="24.95" customHeight="1" x14ac:dyDescent="0.35">
      <c r="A33" s="4"/>
      <c r="B33" s="535">
        <v>7</v>
      </c>
      <c r="C33" s="534" t="s">
        <v>58</v>
      </c>
      <c r="D33" s="281" t="s">
        <v>78</v>
      </c>
      <c r="E33" s="284" t="s">
        <v>32</v>
      </c>
      <c r="F33" s="285">
        <v>5.0209999999999999</v>
      </c>
      <c r="G33" s="604">
        <v>0</v>
      </c>
      <c r="H33" s="605">
        <f t="shared" ref="H33:H38" si="1">F33*G33</f>
        <v>0</v>
      </c>
      <c r="I33" s="4"/>
    </row>
    <row r="34" spans="1:9" s="5" customFormat="1" ht="24.95" customHeight="1" x14ac:dyDescent="0.35">
      <c r="A34" s="4"/>
      <c r="B34" s="274">
        <v>8</v>
      </c>
      <c r="C34" s="375" t="s">
        <v>59</v>
      </c>
      <c r="D34" s="275" t="s">
        <v>309</v>
      </c>
      <c r="E34" s="276" t="s">
        <v>32</v>
      </c>
      <c r="F34" s="277">
        <v>5.0199999999999996</v>
      </c>
      <c r="G34" s="600">
        <v>0</v>
      </c>
      <c r="H34" s="547">
        <f t="shared" si="1"/>
        <v>0</v>
      </c>
      <c r="I34" s="4"/>
    </row>
    <row r="35" spans="1:9" s="5" customFormat="1" ht="61.5" customHeight="1" x14ac:dyDescent="0.35">
      <c r="A35" s="4"/>
      <c r="B35" s="274">
        <f>B34+1</f>
        <v>9</v>
      </c>
      <c r="C35" s="375" t="s">
        <v>82</v>
      </c>
      <c r="D35" s="275" t="s">
        <v>311</v>
      </c>
      <c r="E35" s="276" t="s">
        <v>33</v>
      </c>
      <c r="F35" s="277">
        <v>50</v>
      </c>
      <c r="G35" s="600">
        <v>0</v>
      </c>
      <c r="H35" s="547">
        <f t="shared" si="1"/>
        <v>0</v>
      </c>
      <c r="I35" s="4"/>
    </row>
    <row r="36" spans="1:9" s="5" customFormat="1" ht="24.95" customHeight="1" x14ac:dyDescent="0.35">
      <c r="A36" s="4"/>
      <c r="B36" s="274">
        <f t="shared" ref="B36:B38" si="2">B35+1</f>
        <v>10</v>
      </c>
      <c r="C36" s="375" t="s">
        <v>60</v>
      </c>
      <c r="D36" s="275" t="s">
        <v>54</v>
      </c>
      <c r="E36" s="276" t="s">
        <v>36</v>
      </c>
      <c r="F36" s="277">
        <v>12</v>
      </c>
      <c r="G36" s="600">
        <v>0</v>
      </c>
      <c r="H36" s="547">
        <f t="shared" si="1"/>
        <v>0</v>
      </c>
      <c r="I36" s="4"/>
    </row>
    <row r="37" spans="1:9" s="5" customFormat="1" ht="24.95" customHeight="1" x14ac:dyDescent="0.35">
      <c r="A37" s="4"/>
      <c r="B37" s="274">
        <f t="shared" si="2"/>
        <v>11</v>
      </c>
      <c r="C37" s="375" t="s">
        <v>60</v>
      </c>
      <c r="D37" s="275" t="s">
        <v>310</v>
      </c>
      <c r="E37" s="276" t="s">
        <v>33</v>
      </c>
      <c r="F37" s="277">
        <v>700</v>
      </c>
      <c r="G37" s="600">
        <v>0</v>
      </c>
      <c r="H37" s="547">
        <f t="shared" si="1"/>
        <v>0</v>
      </c>
      <c r="I37" s="4"/>
    </row>
    <row r="38" spans="1:9" s="5" customFormat="1" ht="24.95" customHeight="1" thickBot="1" x14ac:dyDescent="0.4">
      <c r="A38" s="4"/>
      <c r="B38" s="245">
        <f t="shared" si="2"/>
        <v>12</v>
      </c>
      <c r="C38" s="376" t="s">
        <v>490</v>
      </c>
      <c r="D38" s="246" t="s">
        <v>316</v>
      </c>
      <c r="E38" s="247" t="s">
        <v>36</v>
      </c>
      <c r="F38" s="248">
        <v>2</v>
      </c>
      <c r="G38" s="608">
        <v>0</v>
      </c>
      <c r="H38" s="607">
        <f t="shared" si="1"/>
        <v>0</v>
      </c>
      <c r="I38" s="4"/>
    </row>
    <row r="39" spans="1:9" s="5" customFormat="1" ht="24.95" customHeight="1" thickBot="1" x14ac:dyDescent="0.4">
      <c r="A39" s="4"/>
      <c r="B39" s="680" t="s">
        <v>107</v>
      </c>
      <c r="C39" s="681"/>
      <c r="D39" s="681"/>
      <c r="E39" s="681"/>
      <c r="F39" s="681"/>
      <c r="G39" s="682"/>
      <c r="H39" s="550">
        <f>SUM(H33:H38)</f>
        <v>0</v>
      </c>
      <c r="I39" s="4"/>
    </row>
    <row r="40" spans="1:9" s="5" customFormat="1" ht="24.95" customHeight="1" x14ac:dyDescent="0.35">
      <c r="A40" s="4"/>
      <c r="B40" s="279"/>
      <c r="C40" s="374"/>
      <c r="D40" s="278" t="s">
        <v>37</v>
      </c>
      <c r="E40" s="260"/>
      <c r="F40" s="261"/>
      <c r="G40" s="411"/>
      <c r="H40" s="412"/>
      <c r="I40" s="4"/>
    </row>
    <row r="41" spans="1:9" s="5" customFormat="1" ht="24.95" customHeight="1" x14ac:dyDescent="0.35">
      <c r="A41" s="4"/>
      <c r="B41" s="280">
        <v>13</v>
      </c>
      <c r="C41" s="377" t="s">
        <v>61</v>
      </c>
      <c r="D41" s="281" t="s">
        <v>38</v>
      </c>
      <c r="E41" s="282" t="s">
        <v>35</v>
      </c>
      <c r="F41" s="283">
        <v>3454</v>
      </c>
      <c r="G41" s="600">
        <v>0</v>
      </c>
      <c r="H41" s="547">
        <f t="shared" ref="H41" si="3">F41*G41</f>
        <v>0</v>
      </c>
      <c r="I41" s="4"/>
    </row>
    <row r="42" spans="1:9" s="13" customFormat="1" ht="79.5" customHeight="1" x14ac:dyDescent="0.35">
      <c r="A42" s="12"/>
      <c r="B42" s="623">
        <v>14</v>
      </c>
      <c r="C42" s="620" t="s">
        <v>62</v>
      </c>
      <c r="D42" s="321" t="s">
        <v>312</v>
      </c>
      <c r="E42" s="30" t="s">
        <v>340</v>
      </c>
      <c r="F42" s="30" t="s">
        <v>340</v>
      </c>
      <c r="G42" s="610" t="s">
        <v>340</v>
      </c>
      <c r="H42" s="609" t="s">
        <v>340</v>
      </c>
      <c r="I42" s="12"/>
    </row>
    <row r="43" spans="1:9" s="13" customFormat="1" ht="24.95" customHeight="1" x14ac:dyDescent="0.35">
      <c r="A43" s="12"/>
      <c r="B43" s="624"/>
      <c r="C43" s="621"/>
      <c r="D43" s="320" t="s">
        <v>323</v>
      </c>
      <c r="E43" s="284" t="s">
        <v>35</v>
      </c>
      <c r="F43" s="285">
        <v>6602.4</v>
      </c>
      <c r="G43" s="600">
        <v>0</v>
      </c>
      <c r="H43" s="547">
        <f t="shared" ref="H43" si="4">F43*G43</f>
        <v>0</v>
      </c>
      <c r="I43" s="12"/>
    </row>
    <row r="44" spans="1:9" s="13" customFormat="1" ht="24.95" customHeight="1" x14ac:dyDescent="0.35">
      <c r="A44" s="12"/>
      <c r="B44" s="625"/>
      <c r="C44" s="622"/>
      <c r="D44" s="319" t="s">
        <v>313</v>
      </c>
      <c r="E44" s="276" t="s">
        <v>35</v>
      </c>
      <c r="F44" s="277">
        <v>447.5</v>
      </c>
      <c r="G44" s="600">
        <v>0</v>
      </c>
      <c r="H44" s="547">
        <f t="shared" ref="H44:H48" si="5">F44*G44</f>
        <v>0</v>
      </c>
      <c r="I44" s="12"/>
    </row>
    <row r="45" spans="1:9" s="13" customFormat="1" ht="24.95" customHeight="1" x14ac:dyDescent="0.35">
      <c r="A45" s="12"/>
      <c r="B45" s="286">
        <v>15</v>
      </c>
      <c r="C45" s="378" t="s">
        <v>289</v>
      </c>
      <c r="D45" s="275" t="s">
        <v>49</v>
      </c>
      <c r="E45" s="276" t="s">
        <v>34</v>
      </c>
      <c r="F45" s="277">
        <v>19524.7</v>
      </c>
      <c r="G45" s="600">
        <v>0</v>
      </c>
      <c r="H45" s="547">
        <f t="shared" si="5"/>
        <v>0</v>
      </c>
      <c r="I45" s="111"/>
    </row>
    <row r="46" spans="1:9" s="5" customFormat="1" ht="24.95" customHeight="1" x14ac:dyDescent="0.35">
      <c r="A46" s="4"/>
      <c r="B46" s="274">
        <v>16</v>
      </c>
      <c r="C46" s="375" t="s">
        <v>63</v>
      </c>
      <c r="D46" s="275" t="s">
        <v>314</v>
      </c>
      <c r="E46" s="276" t="s">
        <v>35</v>
      </c>
      <c r="F46" s="277">
        <v>6602.4</v>
      </c>
      <c r="G46" s="600">
        <v>0</v>
      </c>
      <c r="H46" s="547">
        <f t="shared" si="5"/>
        <v>0</v>
      </c>
      <c r="I46" s="4"/>
    </row>
    <row r="47" spans="1:9" s="5" customFormat="1" ht="24.95" customHeight="1" x14ac:dyDescent="0.35">
      <c r="A47" s="4"/>
      <c r="B47" s="274">
        <v>17</v>
      </c>
      <c r="C47" s="375" t="s">
        <v>64</v>
      </c>
      <c r="D47" s="275" t="s">
        <v>317</v>
      </c>
      <c r="E47" s="276" t="s">
        <v>34</v>
      </c>
      <c r="F47" s="277">
        <v>16389.3</v>
      </c>
      <c r="G47" s="600">
        <v>0</v>
      </c>
      <c r="H47" s="547">
        <f t="shared" si="5"/>
        <v>0</v>
      </c>
      <c r="I47" s="4"/>
    </row>
    <row r="48" spans="1:9" s="5" customFormat="1" ht="24.95" customHeight="1" thickBot="1" x14ac:dyDescent="0.4">
      <c r="A48" s="4"/>
      <c r="B48" s="274">
        <v>18</v>
      </c>
      <c r="C48" s="375" t="s">
        <v>64</v>
      </c>
      <c r="D48" s="275" t="s">
        <v>315</v>
      </c>
      <c r="E48" s="276" t="s">
        <v>34</v>
      </c>
      <c r="F48" s="277">
        <v>15076.8</v>
      </c>
      <c r="G48" s="600">
        <v>0</v>
      </c>
      <c r="H48" s="547">
        <f t="shared" si="5"/>
        <v>0</v>
      </c>
      <c r="I48" s="4"/>
    </row>
    <row r="49" spans="1:9" s="5" customFormat="1" ht="21.75" customHeight="1" thickBot="1" x14ac:dyDescent="0.4">
      <c r="A49" s="4"/>
      <c r="B49" s="683" t="s">
        <v>39</v>
      </c>
      <c r="C49" s="684"/>
      <c r="D49" s="684"/>
      <c r="E49" s="684"/>
      <c r="F49" s="684"/>
      <c r="G49" s="685"/>
      <c r="H49" s="550">
        <f>SUM(H41:H48)</f>
        <v>0</v>
      </c>
      <c r="I49" s="4"/>
    </row>
    <row r="50" spans="1:9" s="5" customFormat="1" ht="24.95" customHeight="1" x14ac:dyDescent="0.35">
      <c r="A50" s="4"/>
      <c r="B50" s="54"/>
      <c r="C50" s="379"/>
      <c r="D50" s="57" t="s">
        <v>40</v>
      </c>
      <c r="E50" s="61"/>
      <c r="F50" s="58"/>
      <c r="G50" s="413"/>
      <c r="H50" s="414"/>
      <c r="I50" s="4"/>
    </row>
    <row r="51" spans="1:9" s="5" customFormat="1" ht="48" customHeight="1" x14ac:dyDescent="0.35">
      <c r="A51" s="4"/>
      <c r="B51" s="286">
        <v>19</v>
      </c>
      <c r="C51" s="378" t="s">
        <v>66</v>
      </c>
      <c r="D51" s="281" t="s">
        <v>327</v>
      </c>
      <c r="E51" s="284" t="s">
        <v>35</v>
      </c>
      <c r="F51" s="285">
        <v>7991.7</v>
      </c>
      <c r="G51" s="600">
        <v>0</v>
      </c>
      <c r="H51" s="547">
        <f t="shared" ref="H51" si="6">F51*G51</f>
        <v>0</v>
      </c>
      <c r="I51" s="4"/>
    </row>
    <row r="52" spans="1:9" s="5" customFormat="1" ht="42.75" customHeight="1" x14ac:dyDescent="0.35">
      <c r="A52" s="4"/>
      <c r="B52" s="274">
        <v>20</v>
      </c>
      <c r="C52" s="375" t="s">
        <v>67</v>
      </c>
      <c r="D52" s="275" t="s">
        <v>115</v>
      </c>
      <c r="E52" s="276" t="s">
        <v>34</v>
      </c>
      <c r="F52" s="285">
        <v>18500</v>
      </c>
      <c r="G52" s="600">
        <v>0</v>
      </c>
      <c r="H52" s="547">
        <f t="shared" ref="H52:H55" si="7">F52*G52</f>
        <v>0</v>
      </c>
      <c r="I52" s="4"/>
    </row>
    <row r="53" spans="1:9" ht="24.95" customHeight="1" x14ac:dyDescent="0.35">
      <c r="A53" s="38"/>
      <c r="B53" s="274">
        <v>21</v>
      </c>
      <c r="C53" s="375" t="s">
        <v>68</v>
      </c>
      <c r="D53" s="275" t="s">
        <v>81</v>
      </c>
      <c r="E53" s="276" t="s">
        <v>33</v>
      </c>
      <c r="F53" s="285">
        <v>50</v>
      </c>
      <c r="G53" s="600">
        <v>0</v>
      </c>
      <c r="H53" s="547">
        <f t="shared" si="7"/>
        <v>0</v>
      </c>
      <c r="I53"/>
    </row>
    <row r="54" spans="1:9" ht="43.5" customHeight="1" x14ac:dyDescent="0.35">
      <c r="A54" s="38"/>
      <c r="B54" s="287">
        <v>22</v>
      </c>
      <c r="C54" s="380" t="s">
        <v>69</v>
      </c>
      <c r="D54" s="288" t="s">
        <v>320</v>
      </c>
      <c r="E54" s="289" t="s">
        <v>33</v>
      </c>
      <c r="F54" s="290">
        <v>370</v>
      </c>
      <c r="G54" s="600">
        <v>0</v>
      </c>
      <c r="H54" s="547">
        <f t="shared" si="7"/>
        <v>0</v>
      </c>
      <c r="I54"/>
    </row>
    <row r="55" spans="1:9" s="5" customFormat="1" ht="43.5" customHeight="1" thickBot="1" x14ac:dyDescent="0.4">
      <c r="A55" s="4"/>
      <c r="B55" s="245">
        <v>23</v>
      </c>
      <c r="C55" s="376" t="s">
        <v>65</v>
      </c>
      <c r="D55" s="246" t="s">
        <v>84</v>
      </c>
      <c r="E55" s="247" t="s">
        <v>34</v>
      </c>
      <c r="F55" s="248">
        <v>7531</v>
      </c>
      <c r="G55" s="600">
        <v>0</v>
      </c>
      <c r="H55" s="547">
        <f t="shared" si="7"/>
        <v>0</v>
      </c>
      <c r="I55" s="4"/>
    </row>
    <row r="56" spans="1:9" s="5" customFormat="1" ht="24.95" customHeight="1" thickBot="1" x14ac:dyDescent="0.4">
      <c r="A56" s="4"/>
      <c r="B56" s="686" t="s">
        <v>41</v>
      </c>
      <c r="C56" s="687"/>
      <c r="D56" s="687"/>
      <c r="E56" s="687"/>
      <c r="F56" s="687"/>
      <c r="G56" s="688"/>
      <c r="H56" s="550">
        <f>SUM(H51:H55)</f>
        <v>0</v>
      </c>
      <c r="I56" s="4"/>
    </row>
    <row r="57" spans="1:9" s="4" customFormat="1" ht="24.95" customHeight="1" x14ac:dyDescent="0.35">
      <c r="B57" s="54"/>
      <c r="C57" s="379"/>
      <c r="D57" s="363" t="s">
        <v>42</v>
      </c>
      <c r="E57" s="74"/>
      <c r="F57" s="75"/>
      <c r="G57" s="76"/>
      <c r="H57" s="77"/>
    </row>
    <row r="58" spans="1:9" s="4" customFormat="1" ht="24.95" customHeight="1" x14ac:dyDescent="0.35">
      <c r="B58" s="29">
        <v>24</v>
      </c>
      <c r="C58" s="16">
        <v>3.1</v>
      </c>
      <c r="D58" s="6" t="s">
        <v>318</v>
      </c>
      <c r="E58" s="30" t="s">
        <v>35</v>
      </c>
      <c r="F58" s="33">
        <v>1230</v>
      </c>
      <c r="G58" s="600">
        <v>0</v>
      </c>
      <c r="H58" s="547">
        <f t="shared" ref="H58:H59" si="8">F58*G58</f>
        <v>0</v>
      </c>
    </row>
    <row r="59" spans="1:9" s="4" customFormat="1" ht="52.5" customHeight="1" x14ac:dyDescent="0.35">
      <c r="B59" s="29">
        <v>25</v>
      </c>
      <c r="C59" s="16">
        <v>3.1</v>
      </c>
      <c r="D59" s="6" t="s">
        <v>321</v>
      </c>
      <c r="E59" s="30" t="s">
        <v>33</v>
      </c>
      <c r="F59" s="33">
        <v>5250</v>
      </c>
      <c r="G59" s="600">
        <v>0</v>
      </c>
      <c r="H59" s="547">
        <f t="shared" si="8"/>
        <v>0</v>
      </c>
    </row>
    <row r="60" spans="1:9" s="4" customFormat="1" ht="42.75" customHeight="1" x14ac:dyDescent="0.35">
      <c r="B60" s="694">
        <v>26</v>
      </c>
      <c r="C60" s="692"/>
      <c r="D60" s="6" t="s">
        <v>319</v>
      </c>
      <c r="E60" s="30" t="s">
        <v>340</v>
      </c>
      <c r="F60" s="30" t="s">
        <v>340</v>
      </c>
      <c r="G60" s="610" t="s">
        <v>340</v>
      </c>
      <c r="H60" s="611" t="s">
        <v>340</v>
      </c>
    </row>
    <row r="61" spans="1:9" s="4" customFormat="1" ht="24.95" customHeight="1" x14ac:dyDescent="0.35">
      <c r="B61" s="694"/>
      <c r="C61" s="692"/>
      <c r="D61" s="6" t="s">
        <v>324</v>
      </c>
      <c r="E61" s="30" t="s">
        <v>33</v>
      </c>
      <c r="F61" s="33">
        <v>17</v>
      </c>
      <c r="G61" s="600">
        <v>0</v>
      </c>
      <c r="H61" s="547">
        <f t="shared" ref="H61:H64" si="9">F61*G61</f>
        <v>0</v>
      </c>
    </row>
    <row r="62" spans="1:9" s="4" customFormat="1" ht="24.95" customHeight="1" x14ac:dyDescent="0.35">
      <c r="B62" s="694"/>
      <c r="C62" s="692"/>
      <c r="D62" s="6" t="s">
        <v>325</v>
      </c>
      <c r="E62" s="30" t="s">
        <v>33</v>
      </c>
      <c r="F62" s="33">
        <v>16</v>
      </c>
      <c r="G62" s="600">
        <v>0</v>
      </c>
      <c r="H62" s="547">
        <f t="shared" si="9"/>
        <v>0</v>
      </c>
    </row>
    <row r="63" spans="1:9" s="4" customFormat="1" ht="24.95" customHeight="1" x14ac:dyDescent="0.35">
      <c r="B63" s="694"/>
      <c r="C63" s="692"/>
      <c r="D63" s="6" t="s">
        <v>326</v>
      </c>
      <c r="E63" s="30" t="s">
        <v>33</v>
      </c>
      <c r="F63" s="33">
        <v>61.4</v>
      </c>
      <c r="G63" s="600">
        <v>0</v>
      </c>
      <c r="H63" s="547">
        <f t="shared" si="9"/>
        <v>0</v>
      </c>
    </row>
    <row r="64" spans="1:9" s="4" customFormat="1" ht="24.95" customHeight="1" thickBot="1" x14ac:dyDescent="0.4">
      <c r="B64" s="695"/>
      <c r="C64" s="693"/>
      <c r="D64" s="65" t="s">
        <v>322</v>
      </c>
      <c r="E64" s="402" t="s">
        <v>33</v>
      </c>
      <c r="F64" s="238">
        <v>47.3</v>
      </c>
      <c r="G64" s="606">
        <v>0</v>
      </c>
      <c r="H64" s="547">
        <f t="shared" si="9"/>
        <v>0</v>
      </c>
    </row>
    <row r="65" spans="1:9" s="5" customFormat="1" ht="24.95" customHeight="1" thickBot="1" x14ac:dyDescent="0.4">
      <c r="A65" s="4"/>
      <c r="B65" s="652" t="s">
        <v>43</v>
      </c>
      <c r="C65" s="653"/>
      <c r="D65" s="653"/>
      <c r="E65" s="653"/>
      <c r="F65" s="653"/>
      <c r="G65" s="654"/>
      <c r="H65" s="550">
        <f>SUM(H58:H64)</f>
        <v>0</v>
      </c>
      <c r="I65" s="4"/>
    </row>
    <row r="66" spans="1:9" ht="24.95" customHeight="1" x14ac:dyDescent="0.35">
      <c r="A66" s="2"/>
      <c r="B66" s="73"/>
      <c r="C66" s="381"/>
      <c r="D66" s="56" t="s">
        <v>111</v>
      </c>
      <c r="E66" s="74"/>
      <c r="F66" s="75"/>
      <c r="G66" s="76"/>
      <c r="H66" s="77"/>
    </row>
    <row r="67" spans="1:9" ht="24.95" customHeight="1" x14ac:dyDescent="0.35">
      <c r="A67" s="2"/>
      <c r="B67" s="78"/>
      <c r="C67" s="382"/>
      <c r="D67" s="70" t="s">
        <v>112</v>
      </c>
      <c r="E67" s="66"/>
      <c r="F67" s="67"/>
      <c r="G67" s="68"/>
      <c r="H67" s="69"/>
    </row>
    <row r="68" spans="1:9" ht="62.25" customHeight="1" x14ac:dyDescent="0.35">
      <c r="A68" s="2"/>
      <c r="B68" s="35">
        <v>27</v>
      </c>
      <c r="C68" s="383" t="s">
        <v>50</v>
      </c>
      <c r="D68" s="34" t="s">
        <v>436</v>
      </c>
      <c r="E68" s="40" t="s">
        <v>36</v>
      </c>
      <c r="F68" s="37">
        <v>71</v>
      </c>
      <c r="G68" s="600">
        <v>0</v>
      </c>
      <c r="H68" s="547">
        <f t="shared" ref="H68:H74" si="10">F68*G68</f>
        <v>0</v>
      </c>
      <c r="I68"/>
    </row>
    <row r="69" spans="1:9" ht="80.25" customHeight="1" x14ac:dyDescent="0.35">
      <c r="A69" s="2"/>
      <c r="B69" s="32">
        <v>28</v>
      </c>
      <c r="C69" s="16" t="s">
        <v>50</v>
      </c>
      <c r="D69" s="6" t="s">
        <v>437</v>
      </c>
      <c r="E69" s="14" t="s">
        <v>51</v>
      </c>
      <c r="F69" s="33">
        <v>54</v>
      </c>
      <c r="G69" s="600">
        <v>0</v>
      </c>
      <c r="H69" s="547">
        <f t="shared" si="10"/>
        <v>0</v>
      </c>
      <c r="I69"/>
    </row>
    <row r="70" spans="1:9" ht="68.25" customHeight="1" x14ac:dyDescent="0.35">
      <c r="A70" s="2"/>
      <c r="B70" s="32">
        <v>29</v>
      </c>
      <c r="C70" s="16" t="s">
        <v>50</v>
      </c>
      <c r="D70" s="6" t="s">
        <v>93</v>
      </c>
      <c r="E70" s="14" t="s">
        <v>36</v>
      </c>
      <c r="F70" s="33">
        <v>17</v>
      </c>
      <c r="G70" s="600">
        <v>0</v>
      </c>
      <c r="H70" s="547">
        <f t="shared" si="10"/>
        <v>0</v>
      </c>
      <c r="I70"/>
    </row>
    <row r="71" spans="1:9" ht="65.25" customHeight="1" x14ac:dyDescent="0.35">
      <c r="A71" s="2"/>
      <c r="B71" s="32">
        <v>30</v>
      </c>
      <c r="C71" s="16" t="s">
        <v>50</v>
      </c>
      <c r="D71" s="6" t="s">
        <v>438</v>
      </c>
      <c r="E71" s="14" t="s">
        <v>36</v>
      </c>
      <c r="F71" s="33">
        <v>2</v>
      </c>
      <c r="G71" s="600">
        <v>0</v>
      </c>
      <c r="H71" s="547">
        <f t="shared" si="10"/>
        <v>0</v>
      </c>
      <c r="I71"/>
    </row>
    <row r="72" spans="1:9" ht="83.25" customHeight="1" x14ac:dyDescent="0.35">
      <c r="A72" s="2"/>
      <c r="B72" s="32">
        <v>31</v>
      </c>
      <c r="C72" s="16" t="s">
        <v>50</v>
      </c>
      <c r="D72" s="6" t="s">
        <v>439</v>
      </c>
      <c r="E72" s="14" t="s">
        <v>36</v>
      </c>
      <c r="F72" s="33">
        <v>18</v>
      </c>
      <c r="G72" s="600">
        <v>0</v>
      </c>
      <c r="H72" s="547">
        <f t="shared" si="10"/>
        <v>0</v>
      </c>
      <c r="I72"/>
    </row>
    <row r="73" spans="1:9" ht="87.75" customHeight="1" x14ac:dyDescent="0.35">
      <c r="A73" s="2"/>
      <c r="B73" s="28">
        <v>32</v>
      </c>
      <c r="C73" s="16" t="s">
        <v>50</v>
      </c>
      <c r="D73" s="6" t="s">
        <v>85</v>
      </c>
      <c r="E73" s="14" t="s">
        <v>33</v>
      </c>
      <c r="F73" s="33">
        <v>444.5</v>
      </c>
      <c r="G73" s="600">
        <v>0</v>
      </c>
      <c r="H73" s="547">
        <f t="shared" si="10"/>
        <v>0</v>
      </c>
      <c r="I73"/>
    </row>
    <row r="74" spans="1:9" ht="69" customHeight="1" x14ac:dyDescent="0.35">
      <c r="A74" s="2"/>
      <c r="B74" s="72">
        <v>33</v>
      </c>
      <c r="C74" s="384" t="s">
        <v>86</v>
      </c>
      <c r="D74" s="65" t="s">
        <v>440</v>
      </c>
      <c r="E74" s="39" t="s">
        <v>35</v>
      </c>
      <c r="F74" s="33">
        <v>11.6</v>
      </c>
      <c r="G74" s="600">
        <v>0</v>
      </c>
      <c r="H74" s="547">
        <f t="shared" si="10"/>
        <v>0</v>
      </c>
      <c r="I74"/>
    </row>
    <row r="75" spans="1:9" ht="24.95" customHeight="1" x14ac:dyDescent="0.35">
      <c r="A75" s="2"/>
      <c r="B75" s="79"/>
      <c r="C75" s="239"/>
      <c r="D75" s="71" t="s">
        <v>113</v>
      </c>
      <c r="E75" s="66"/>
      <c r="F75" s="67"/>
      <c r="G75" s="612"/>
      <c r="H75" s="613"/>
      <c r="I75"/>
    </row>
    <row r="76" spans="1:9" ht="69.75" customHeight="1" x14ac:dyDescent="0.35">
      <c r="A76" s="2"/>
      <c r="B76" s="35">
        <v>34</v>
      </c>
      <c r="C76" s="383" t="s">
        <v>70</v>
      </c>
      <c r="D76" s="34" t="s">
        <v>88</v>
      </c>
      <c r="E76" s="40" t="s">
        <v>34</v>
      </c>
      <c r="F76" s="37">
        <v>1004</v>
      </c>
      <c r="G76" s="600">
        <v>0</v>
      </c>
      <c r="H76" s="547">
        <f t="shared" ref="H76:H77" si="11">F76*G76</f>
        <v>0</v>
      </c>
      <c r="I76"/>
    </row>
    <row r="77" spans="1:9" ht="69" customHeight="1" x14ac:dyDescent="0.35">
      <c r="A77" s="2"/>
      <c r="B77" s="72">
        <v>35</v>
      </c>
      <c r="C77" s="384" t="s">
        <v>70</v>
      </c>
      <c r="D77" s="65" t="s">
        <v>441</v>
      </c>
      <c r="E77" s="14" t="s">
        <v>34</v>
      </c>
      <c r="F77" s="33">
        <v>14.4</v>
      </c>
      <c r="G77" s="600">
        <v>0</v>
      </c>
      <c r="H77" s="547">
        <f t="shared" si="11"/>
        <v>0</v>
      </c>
      <c r="I77"/>
    </row>
    <row r="78" spans="1:9" ht="24.95" customHeight="1" x14ac:dyDescent="0.35">
      <c r="A78" s="2"/>
      <c r="B78" s="79"/>
      <c r="C78" s="239"/>
      <c r="D78" s="71" t="s">
        <v>114</v>
      </c>
      <c r="E78" s="66"/>
      <c r="F78" s="67"/>
      <c r="G78" s="612"/>
      <c r="H78" s="613"/>
      <c r="I78"/>
    </row>
    <row r="79" spans="1:9" ht="84" customHeight="1" x14ac:dyDescent="0.35">
      <c r="A79" s="2"/>
      <c r="B79" s="32">
        <v>36</v>
      </c>
      <c r="C79" s="385" t="s">
        <v>71</v>
      </c>
      <c r="D79" s="237" t="s">
        <v>259</v>
      </c>
      <c r="E79" s="39" t="s">
        <v>36</v>
      </c>
      <c r="F79" s="238">
        <v>20</v>
      </c>
      <c r="G79" s="600">
        <v>0</v>
      </c>
      <c r="H79" s="547">
        <f t="shared" ref="H79:H80" si="12">F79*G79</f>
        <v>0</v>
      </c>
      <c r="I79"/>
    </row>
    <row r="80" spans="1:9" ht="85.5" customHeight="1" thickBot="1" x14ac:dyDescent="0.4">
      <c r="A80" s="2"/>
      <c r="B80" s="80">
        <v>37</v>
      </c>
      <c r="C80" s="366"/>
      <c r="D80" s="15" t="s">
        <v>442</v>
      </c>
      <c r="E80" s="81" t="s">
        <v>35</v>
      </c>
      <c r="F80" s="55">
        <v>4</v>
      </c>
      <c r="G80" s="600">
        <v>0</v>
      </c>
      <c r="H80" s="547">
        <f t="shared" si="12"/>
        <v>0</v>
      </c>
      <c r="I80"/>
    </row>
    <row r="81" spans="1:9" s="45" customFormat="1" ht="22.5" customHeight="1" thickBot="1" x14ac:dyDescent="0.4">
      <c r="A81" s="44"/>
      <c r="B81" s="637" t="s">
        <v>445</v>
      </c>
      <c r="C81" s="638"/>
      <c r="D81" s="638"/>
      <c r="E81" s="638"/>
      <c r="F81" s="638"/>
      <c r="G81" s="638"/>
      <c r="H81" s="550">
        <f>SUM(H68:H80)</f>
        <v>0</v>
      </c>
      <c r="I81" s="44"/>
    </row>
    <row r="82" spans="1:9" ht="45.75" customHeight="1" thickBot="1" x14ac:dyDescent="0.4">
      <c r="A82" s="8"/>
      <c r="B82" s="132"/>
      <c r="C82" s="386"/>
      <c r="D82" s="635" t="s">
        <v>91</v>
      </c>
      <c r="E82" s="636"/>
      <c r="F82" s="636"/>
      <c r="G82" s="636"/>
      <c r="H82" s="415"/>
    </row>
    <row r="83" spans="1:9" ht="24.95" customHeight="1" x14ac:dyDescent="0.35">
      <c r="A83" s="8"/>
      <c r="B83" s="131"/>
      <c r="C83" s="387"/>
      <c r="D83" s="629" t="s">
        <v>44</v>
      </c>
      <c r="E83" s="630"/>
      <c r="F83" s="630"/>
      <c r="G83" s="631"/>
      <c r="H83" s="561">
        <f>H31</f>
        <v>0</v>
      </c>
    </row>
    <row r="84" spans="1:9" ht="24.95" customHeight="1" x14ac:dyDescent="0.35">
      <c r="A84" s="8"/>
      <c r="B84" s="19"/>
      <c r="C84" s="388"/>
      <c r="D84" s="632" t="s">
        <v>45</v>
      </c>
      <c r="E84" s="633"/>
      <c r="F84" s="633"/>
      <c r="G84" s="634"/>
      <c r="H84" s="561">
        <f>H39</f>
        <v>0</v>
      </c>
    </row>
    <row r="85" spans="1:9" s="2" customFormat="1" ht="24.95" customHeight="1" x14ac:dyDescent="0.35">
      <c r="A85" s="8"/>
      <c r="B85" s="26"/>
      <c r="C85" s="129"/>
      <c r="D85" s="632" t="s">
        <v>46</v>
      </c>
      <c r="E85" s="633"/>
      <c r="F85" s="633"/>
      <c r="G85" s="634"/>
      <c r="H85" s="561">
        <f>H49</f>
        <v>0</v>
      </c>
    </row>
    <row r="86" spans="1:9" s="2" customFormat="1" ht="24.95" customHeight="1" x14ac:dyDescent="0.35">
      <c r="A86" s="1"/>
      <c r="B86" s="9"/>
      <c r="C86" s="129"/>
      <c r="D86" s="632" t="s">
        <v>463</v>
      </c>
      <c r="E86" s="633"/>
      <c r="F86" s="633"/>
      <c r="G86" s="634"/>
      <c r="H86" s="561">
        <f>H56</f>
        <v>0</v>
      </c>
    </row>
    <row r="87" spans="1:9" s="2" customFormat="1" ht="24.95" customHeight="1" x14ac:dyDescent="0.35">
      <c r="A87" s="1"/>
      <c r="B87" s="9"/>
      <c r="C87" s="129"/>
      <c r="D87" s="626" t="s">
        <v>47</v>
      </c>
      <c r="E87" s="627"/>
      <c r="F87" s="627"/>
      <c r="G87" s="628"/>
      <c r="H87" s="561">
        <f>H65</f>
        <v>0</v>
      </c>
    </row>
    <row r="88" spans="1:9" s="2" customFormat="1" ht="24.95" customHeight="1" thickBot="1" x14ac:dyDescent="0.4">
      <c r="A88" s="1"/>
      <c r="B88" s="133"/>
      <c r="C88" s="389"/>
      <c r="D88" s="617" t="s">
        <v>110</v>
      </c>
      <c r="E88" s="618"/>
      <c r="F88" s="618"/>
      <c r="G88" s="619"/>
      <c r="H88" s="561">
        <f>H81</f>
        <v>0</v>
      </c>
    </row>
    <row r="89" spans="1:9" s="327" customFormat="1" ht="44.25" customHeight="1" thickBot="1" x14ac:dyDescent="0.4">
      <c r="A89" s="325"/>
      <c r="B89" s="666" t="s">
        <v>464</v>
      </c>
      <c r="C89" s="667"/>
      <c r="D89" s="667"/>
      <c r="E89" s="667"/>
      <c r="F89" s="667"/>
      <c r="G89" s="668"/>
      <c r="H89" s="550">
        <f>SUM(H83:H88)</f>
        <v>0</v>
      </c>
      <c r="I89" s="326"/>
    </row>
    <row r="90" spans="1:9" s="818" customFormat="1" ht="33" customHeight="1" thickBot="1" x14ac:dyDescent="0.4">
      <c r="A90" s="814"/>
      <c r="B90" s="532"/>
      <c r="C90" s="815"/>
      <c r="D90" s="533"/>
      <c r="E90" s="533"/>
      <c r="F90" s="533"/>
      <c r="G90" s="816"/>
      <c r="H90" s="817"/>
      <c r="I90" s="326"/>
    </row>
    <row r="91" spans="1:9" ht="89.25" customHeight="1" thickBot="1" x14ac:dyDescent="0.4">
      <c r="A91" s="38"/>
      <c r="B91" s="669" t="s">
        <v>292</v>
      </c>
      <c r="C91" s="670"/>
      <c r="D91" s="670"/>
      <c r="E91" s="670"/>
      <c r="F91" s="670"/>
      <c r="G91" s="670"/>
      <c r="H91" s="671"/>
      <c r="I91"/>
    </row>
    <row r="92" spans="1:9" ht="24.95" customHeight="1" thickBot="1" x14ac:dyDescent="0.4">
      <c r="A92" s="38"/>
      <c r="B92" s="672" t="s">
        <v>0</v>
      </c>
      <c r="C92" s="673"/>
      <c r="D92" s="673"/>
      <c r="E92" s="673"/>
      <c r="F92" s="673"/>
      <c r="G92" s="673"/>
      <c r="H92" s="674"/>
      <c r="I92"/>
    </row>
    <row r="93" spans="1:9" ht="24.95" customHeight="1" thickBot="1" x14ac:dyDescent="0.4">
      <c r="A93" s="38"/>
      <c r="B93" s="675" t="s">
        <v>295</v>
      </c>
      <c r="C93" s="676"/>
      <c r="D93" s="676"/>
      <c r="E93" s="676"/>
      <c r="F93" s="676"/>
      <c r="G93" s="676"/>
      <c r="H93" s="677"/>
      <c r="I93"/>
    </row>
    <row r="94" spans="1:9" ht="24.95" customHeight="1" thickBot="1" x14ac:dyDescent="0.4">
      <c r="B94" s="17"/>
      <c r="C94" s="318"/>
      <c r="D94" s="678" t="s">
        <v>1</v>
      </c>
      <c r="E94" s="678"/>
      <c r="F94" s="678"/>
      <c r="G94" s="678"/>
      <c r="H94" s="679"/>
    </row>
    <row r="95" spans="1:9" ht="45.75" customHeight="1" x14ac:dyDescent="0.35">
      <c r="B95" s="18"/>
      <c r="C95" s="365" t="s">
        <v>2</v>
      </c>
      <c r="D95" s="663" t="s">
        <v>3</v>
      </c>
      <c r="E95" s="664"/>
      <c r="F95" s="664"/>
      <c r="G95" s="664"/>
      <c r="H95" s="665"/>
    </row>
    <row r="96" spans="1:9" ht="150.75" customHeight="1" x14ac:dyDescent="0.35">
      <c r="B96" s="19"/>
      <c r="C96" s="16" t="s">
        <v>4</v>
      </c>
      <c r="D96" s="659" t="s">
        <v>5</v>
      </c>
      <c r="E96" s="659"/>
      <c r="F96" s="659"/>
      <c r="G96" s="659"/>
      <c r="H96" s="660"/>
    </row>
    <row r="97" spans="2:8" ht="88.5" customHeight="1" x14ac:dyDescent="0.35">
      <c r="B97" s="32"/>
      <c r="C97" s="16" t="s">
        <v>6</v>
      </c>
      <c r="D97" s="659" t="s">
        <v>7</v>
      </c>
      <c r="E97" s="659"/>
      <c r="F97" s="659"/>
      <c r="G97" s="659"/>
      <c r="H97" s="660"/>
    </row>
    <row r="98" spans="2:8" ht="91.5" customHeight="1" x14ac:dyDescent="0.35">
      <c r="B98" s="32"/>
      <c r="C98" s="16" t="s">
        <v>8</v>
      </c>
      <c r="D98" s="659" t="s">
        <v>106</v>
      </c>
      <c r="E98" s="659"/>
      <c r="F98" s="659"/>
      <c r="G98" s="659"/>
      <c r="H98" s="660"/>
    </row>
    <row r="99" spans="2:8" ht="138.75" customHeight="1" x14ac:dyDescent="0.35">
      <c r="B99" s="32"/>
      <c r="C99" s="16" t="s">
        <v>9</v>
      </c>
      <c r="D99" s="659" t="s">
        <v>52</v>
      </c>
      <c r="E99" s="659"/>
      <c r="F99" s="659"/>
      <c r="G99" s="659"/>
      <c r="H99" s="660"/>
    </row>
    <row r="100" spans="2:8" ht="99.95" customHeight="1" x14ac:dyDescent="0.35">
      <c r="B100" s="32"/>
      <c r="C100" s="16" t="s">
        <v>10</v>
      </c>
      <c r="D100" s="659" t="s">
        <v>53</v>
      </c>
      <c r="E100" s="659"/>
      <c r="F100" s="659"/>
      <c r="G100" s="659"/>
      <c r="H100" s="660"/>
    </row>
    <row r="101" spans="2:8" ht="42.75" customHeight="1" x14ac:dyDescent="0.35">
      <c r="B101" s="32"/>
      <c r="C101" s="16" t="s">
        <v>11</v>
      </c>
      <c r="D101" s="659" t="s">
        <v>12</v>
      </c>
      <c r="E101" s="659"/>
      <c r="F101" s="659"/>
      <c r="G101" s="659"/>
      <c r="H101" s="660"/>
    </row>
    <row r="102" spans="2:8" ht="147" customHeight="1" x14ac:dyDescent="0.35">
      <c r="B102" s="32"/>
      <c r="C102" s="16" t="s">
        <v>13</v>
      </c>
      <c r="D102" s="659" t="s">
        <v>296</v>
      </c>
      <c r="E102" s="659"/>
      <c r="F102" s="659"/>
      <c r="G102" s="659"/>
      <c r="H102" s="660"/>
    </row>
    <row r="103" spans="2:8" ht="99.95" customHeight="1" x14ac:dyDescent="0.35">
      <c r="B103" s="32"/>
      <c r="C103" s="16" t="s">
        <v>14</v>
      </c>
      <c r="D103" s="659" t="s">
        <v>15</v>
      </c>
      <c r="E103" s="659"/>
      <c r="F103" s="659"/>
      <c r="G103" s="659"/>
      <c r="H103" s="660"/>
    </row>
    <row r="104" spans="2:8" ht="117.75" customHeight="1" x14ac:dyDescent="0.35">
      <c r="B104" s="32"/>
      <c r="C104" s="16" t="s">
        <v>16</v>
      </c>
      <c r="D104" s="659" t="s">
        <v>90</v>
      </c>
      <c r="E104" s="659"/>
      <c r="F104" s="659"/>
      <c r="G104" s="659"/>
      <c r="H104" s="660"/>
    </row>
    <row r="105" spans="2:8" ht="194.25" customHeight="1" x14ac:dyDescent="0.35">
      <c r="B105" s="32"/>
      <c r="C105" s="16" t="s">
        <v>17</v>
      </c>
      <c r="D105" s="659" t="s">
        <v>18</v>
      </c>
      <c r="E105" s="659"/>
      <c r="F105" s="659"/>
      <c r="G105" s="659"/>
      <c r="H105" s="660"/>
    </row>
    <row r="106" spans="2:8" ht="149.25" customHeight="1" x14ac:dyDescent="0.35">
      <c r="B106" s="32"/>
      <c r="C106" s="16" t="s">
        <v>19</v>
      </c>
      <c r="D106" s="659" t="s">
        <v>20</v>
      </c>
      <c r="E106" s="659"/>
      <c r="F106" s="659"/>
      <c r="G106" s="659"/>
      <c r="H106" s="660"/>
    </row>
    <row r="107" spans="2:8" ht="117" customHeight="1" x14ac:dyDescent="0.35">
      <c r="B107" s="32"/>
      <c r="C107" s="16" t="s">
        <v>21</v>
      </c>
      <c r="D107" s="659" t="s">
        <v>22</v>
      </c>
      <c r="E107" s="659"/>
      <c r="F107" s="659"/>
      <c r="G107" s="659"/>
      <c r="H107" s="660"/>
    </row>
    <row r="108" spans="2:8" ht="94.5" customHeight="1" x14ac:dyDescent="0.35">
      <c r="B108" s="32"/>
      <c r="C108" s="16" t="s">
        <v>23</v>
      </c>
      <c r="D108" s="659" t="s">
        <v>73</v>
      </c>
      <c r="E108" s="659"/>
      <c r="F108" s="659"/>
      <c r="G108" s="659"/>
      <c r="H108" s="660"/>
    </row>
    <row r="109" spans="2:8" ht="81.75" customHeight="1" thickBot="1" x14ac:dyDescent="0.4">
      <c r="B109" s="20"/>
      <c r="C109" s="366" t="s">
        <v>24</v>
      </c>
      <c r="D109" s="661" t="s">
        <v>74</v>
      </c>
      <c r="E109" s="661"/>
      <c r="F109" s="661"/>
      <c r="G109" s="661"/>
      <c r="H109" s="662"/>
    </row>
    <row r="110" spans="2:8" ht="56.25" x14ac:dyDescent="0.35">
      <c r="B110" s="18" t="s">
        <v>25</v>
      </c>
      <c r="C110" s="368" t="s">
        <v>109</v>
      </c>
      <c r="D110" s="21" t="s">
        <v>26</v>
      </c>
      <c r="E110" s="21" t="s">
        <v>27</v>
      </c>
      <c r="F110" s="3" t="s">
        <v>28</v>
      </c>
      <c r="G110" s="407" t="s">
        <v>29</v>
      </c>
      <c r="H110" s="408" t="s">
        <v>30</v>
      </c>
    </row>
    <row r="111" spans="2:8" ht="19.5" thickBot="1" x14ac:dyDescent="0.4">
      <c r="B111" s="22">
        <v>1</v>
      </c>
      <c r="C111" s="369">
        <v>2</v>
      </c>
      <c r="D111" s="11">
        <v>3</v>
      </c>
      <c r="E111" s="11">
        <v>4</v>
      </c>
      <c r="F111" s="11">
        <v>5</v>
      </c>
      <c r="G111" s="409">
        <v>6</v>
      </c>
      <c r="H111" s="410">
        <v>7</v>
      </c>
    </row>
    <row r="112" spans="2:8" ht="24.95" customHeight="1" x14ac:dyDescent="0.35">
      <c r="B112" s="18"/>
      <c r="C112" s="368"/>
      <c r="D112" s="64" t="s">
        <v>94</v>
      </c>
      <c r="E112" s="61"/>
      <c r="F112" s="58"/>
      <c r="G112" s="413"/>
      <c r="H112" s="414"/>
    </row>
    <row r="113" spans="2:8" ht="26.25" customHeight="1" x14ac:dyDescent="0.35">
      <c r="B113" s="62">
        <v>1</v>
      </c>
      <c r="C113" s="390" t="s">
        <v>95</v>
      </c>
      <c r="D113" s="63" t="s">
        <v>96</v>
      </c>
      <c r="E113" s="59" t="s">
        <v>97</v>
      </c>
      <c r="F113" s="60">
        <v>1</v>
      </c>
      <c r="G113" s="604">
        <v>0</v>
      </c>
      <c r="H113" s="605">
        <f t="shared" ref="H113:H118" si="13">F113*G113</f>
        <v>0</v>
      </c>
    </row>
    <row r="114" spans="2:8" ht="50.25" customHeight="1" x14ac:dyDescent="0.35">
      <c r="B114" s="46">
        <v>2</v>
      </c>
      <c r="C114" s="391" t="s">
        <v>446</v>
      </c>
      <c r="D114" s="47" t="s">
        <v>98</v>
      </c>
      <c r="E114" s="48" t="s">
        <v>97</v>
      </c>
      <c r="F114" s="49">
        <v>1</v>
      </c>
      <c r="G114" s="600">
        <v>0</v>
      </c>
      <c r="H114" s="547">
        <f t="shared" si="13"/>
        <v>0</v>
      </c>
    </row>
    <row r="115" spans="2:8" ht="30" customHeight="1" x14ac:dyDescent="0.35">
      <c r="B115" s="46">
        <v>3</v>
      </c>
      <c r="C115" s="392" t="s">
        <v>99</v>
      </c>
      <c r="D115" s="47" t="s">
        <v>100</v>
      </c>
      <c r="E115" s="48" t="s">
        <v>97</v>
      </c>
      <c r="F115" s="49">
        <v>1</v>
      </c>
      <c r="G115" s="600">
        <v>0</v>
      </c>
      <c r="H115" s="547">
        <f t="shared" si="13"/>
        <v>0</v>
      </c>
    </row>
    <row r="116" spans="2:8" ht="48" customHeight="1" x14ac:dyDescent="0.35">
      <c r="B116" s="46">
        <v>4</v>
      </c>
      <c r="C116" s="392" t="s">
        <v>101</v>
      </c>
      <c r="D116" s="47" t="s">
        <v>102</v>
      </c>
      <c r="E116" s="48" t="s">
        <v>97</v>
      </c>
      <c r="F116" s="49">
        <v>1</v>
      </c>
      <c r="G116" s="600">
        <v>0</v>
      </c>
      <c r="H116" s="547">
        <f t="shared" si="13"/>
        <v>0</v>
      </c>
    </row>
    <row r="117" spans="2:8" ht="72" customHeight="1" x14ac:dyDescent="0.35">
      <c r="B117" s="46">
        <v>5</v>
      </c>
      <c r="C117" s="392" t="s">
        <v>103</v>
      </c>
      <c r="D117" s="47" t="s">
        <v>104</v>
      </c>
      <c r="E117" s="48" t="s">
        <v>97</v>
      </c>
      <c r="F117" s="49">
        <v>1</v>
      </c>
      <c r="G117" s="600">
        <v>0</v>
      </c>
      <c r="H117" s="547">
        <f t="shared" si="13"/>
        <v>0</v>
      </c>
    </row>
    <row r="118" spans="2:8" ht="72" customHeight="1" thickBot="1" x14ac:dyDescent="0.4">
      <c r="B118" s="50">
        <v>6</v>
      </c>
      <c r="C118" s="393">
        <v>14</v>
      </c>
      <c r="D118" s="51" t="s">
        <v>105</v>
      </c>
      <c r="E118" s="52" t="s">
        <v>97</v>
      </c>
      <c r="F118" s="53">
        <v>1</v>
      </c>
      <c r="G118" s="608">
        <v>0</v>
      </c>
      <c r="H118" s="607">
        <f t="shared" si="13"/>
        <v>0</v>
      </c>
    </row>
    <row r="119" spans="2:8" ht="24.95" customHeight="1" thickBot="1" x14ac:dyDescent="0.4">
      <c r="B119" s="112"/>
      <c r="C119" s="394"/>
      <c r="D119" s="113"/>
      <c r="E119" s="650" t="s">
        <v>108</v>
      </c>
      <c r="F119" s="650"/>
      <c r="G119" s="651"/>
      <c r="H119" s="550">
        <f>SUM(H113:H118)</f>
        <v>0</v>
      </c>
    </row>
    <row r="120" spans="2:8" ht="24.95" customHeight="1" x14ac:dyDescent="0.35">
      <c r="B120" s="54"/>
      <c r="C120" s="379"/>
      <c r="D120" s="56" t="s">
        <v>31</v>
      </c>
      <c r="E120" s="58"/>
      <c r="F120" s="58"/>
      <c r="G120" s="413"/>
      <c r="H120" s="414"/>
    </row>
    <row r="121" spans="2:8" ht="26.25" customHeight="1" x14ac:dyDescent="0.35">
      <c r="B121" s="286">
        <v>7</v>
      </c>
      <c r="C121" s="378" t="s">
        <v>58</v>
      </c>
      <c r="D121" s="281" t="s">
        <v>78</v>
      </c>
      <c r="E121" s="284" t="s">
        <v>32</v>
      </c>
      <c r="F121" s="277">
        <v>0.62480000000000002</v>
      </c>
      <c r="G121" s="600">
        <v>0</v>
      </c>
      <c r="H121" s="547">
        <f t="shared" ref="H121:H122" si="14">F121*G121</f>
        <v>0</v>
      </c>
    </row>
    <row r="122" spans="2:8" ht="65.25" customHeight="1" thickBot="1" x14ac:dyDescent="0.4">
      <c r="B122" s="328">
        <v>8</v>
      </c>
      <c r="C122" s="380" t="s">
        <v>127</v>
      </c>
      <c r="D122" s="288" t="s">
        <v>328</v>
      </c>
      <c r="E122" s="289" t="s">
        <v>34</v>
      </c>
      <c r="F122" s="283">
        <v>2820</v>
      </c>
      <c r="G122" s="606">
        <v>0</v>
      </c>
      <c r="H122" s="614">
        <f t="shared" si="14"/>
        <v>0</v>
      </c>
    </row>
    <row r="123" spans="2:8" ht="24.95" customHeight="1" thickBot="1" x14ac:dyDescent="0.4">
      <c r="B123" s="652" t="s">
        <v>107</v>
      </c>
      <c r="C123" s="653"/>
      <c r="D123" s="653"/>
      <c r="E123" s="653"/>
      <c r="F123" s="653"/>
      <c r="G123" s="654"/>
      <c r="H123" s="550">
        <f>SUM(H121:H122)</f>
        <v>0</v>
      </c>
    </row>
    <row r="124" spans="2:8" ht="24.95" customHeight="1" x14ac:dyDescent="0.35">
      <c r="B124" s="54"/>
      <c r="C124" s="379"/>
      <c r="D124" s="56" t="s">
        <v>37</v>
      </c>
      <c r="E124" s="58"/>
      <c r="F124" s="58"/>
      <c r="G124" s="413"/>
      <c r="H124" s="414"/>
    </row>
    <row r="125" spans="2:8" ht="75" customHeight="1" x14ac:dyDescent="0.35">
      <c r="B125" s="274">
        <v>9</v>
      </c>
      <c r="C125" s="375" t="s">
        <v>62</v>
      </c>
      <c r="D125" s="275" t="s">
        <v>331</v>
      </c>
      <c r="E125" s="276" t="s">
        <v>35</v>
      </c>
      <c r="F125" s="277">
        <v>1241.3699999999999</v>
      </c>
      <c r="G125" s="600">
        <v>0</v>
      </c>
      <c r="H125" s="547">
        <f t="shared" ref="H125:H129" si="15">F125*G125</f>
        <v>0</v>
      </c>
    </row>
    <row r="126" spans="2:8" ht="70.5" customHeight="1" x14ac:dyDescent="0.35">
      <c r="B126" s="274">
        <v>10</v>
      </c>
      <c r="C126" s="375" t="s">
        <v>62</v>
      </c>
      <c r="D126" s="275" t="s">
        <v>332</v>
      </c>
      <c r="E126" s="276" t="s">
        <v>35</v>
      </c>
      <c r="F126" s="277">
        <v>310.33999999999997</v>
      </c>
      <c r="G126" s="600">
        <v>0</v>
      </c>
      <c r="H126" s="547">
        <f t="shared" si="15"/>
        <v>0</v>
      </c>
    </row>
    <row r="127" spans="2:8" ht="33" customHeight="1" x14ac:dyDescent="0.35">
      <c r="B127" s="274">
        <v>11</v>
      </c>
      <c r="C127" s="375" t="s">
        <v>289</v>
      </c>
      <c r="D127" s="275" t="s">
        <v>333</v>
      </c>
      <c r="E127" s="276" t="s">
        <v>34</v>
      </c>
      <c r="F127" s="277">
        <v>5310.8</v>
      </c>
      <c r="G127" s="600">
        <v>0</v>
      </c>
      <c r="H127" s="547">
        <f t="shared" si="15"/>
        <v>0</v>
      </c>
    </row>
    <row r="128" spans="2:8" ht="114" customHeight="1" x14ac:dyDescent="0.35">
      <c r="B128" s="287">
        <v>12</v>
      </c>
      <c r="C128" s="380" t="s">
        <v>290</v>
      </c>
      <c r="D128" s="288" t="s">
        <v>334</v>
      </c>
      <c r="E128" s="289" t="s">
        <v>33</v>
      </c>
      <c r="F128" s="290">
        <v>619</v>
      </c>
      <c r="G128" s="600">
        <v>0</v>
      </c>
      <c r="H128" s="547">
        <f t="shared" si="15"/>
        <v>0</v>
      </c>
    </row>
    <row r="129" spans="2:8" ht="48" customHeight="1" thickBot="1" x14ac:dyDescent="0.4">
      <c r="B129" s="328">
        <v>13</v>
      </c>
      <c r="C129" s="380"/>
      <c r="D129" s="288" t="s">
        <v>462</v>
      </c>
      <c r="E129" s="289" t="s">
        <v>461</v>
      </c>
      <c r="F129" s="290">
        <v>1</v>
      </c>
      <c r="G129" s="606">
        <v>0</v>
      </c>
      <c r="H129" s="547">
        <f t="shared" si="15"/>
        <v>0</v>
      </c>
    </row>
    <row r="130" spans="2:8" ht="24.95" customHeight="1" thickBot="1" x14ac:dyDescent="0.4">
      <c r="B130" s="652" t="s">
        <v>39</v>
      </c>
      <c r="C130" s="653"/>
      <c r="D130" s="653"/>
      <c r="E130" s="653"/>
      <c r="F130" s="653"/>
      <c r="G130" s="654"/>
      <c r="H130" s="550">
        <f>SUM(H125:H129)</f>
        <v>0</v>
      </c>
    </row>
    <row r="131" spans="2:8" ht="24.95" customHeight="1" x14ac:dyDescent="0.35">
      <c r="B131" s="73"/>
      <c r="C131" s="395"/>
      <c r="D131" s="56" t="s">
        <v>40</v>
      </c>
      <c r="E131" s="58"/>
      <c r="F131" s="58"/>
      <c r="G131" s="413"/>
      <c r="H131" s="414"/>
    </row>
    <row r="132" spans="2:8" ht="69" customHeight="1" x14ac:dyDescent="0.35">
      <c r="B132" s="41">
        <v>14</v>
      </c>
      <c r="C132" s="383" t="s">
        <v>66</v>
      </c>
      <c r="D132" s="34" t="s">
        <v>336</v>
      </c>
      <c r="E132" s="42" t="s">
        <v>35</v>
      </c>
      <c r="F132" s="33">
        <v>1000</v>
      </c>
      <c r="G132" s="600">
        <v>0</v>
      </c>
      <c r="H132" s="547">
        <f t="shared" ref="H132:H137" si="16">F132*G132</f>
        <v>0</v>
      </c>
    </row>
    <row r="133" spans="2:8" ht="61.5" customHeight="1" x14ac:dyDescent="0.35">
      <c r="B133" s="41">
        <v>15</v>
      </c>
      <c r="C133" s="383" t="s">
        <v>66</v>
      </c>
      <c r="D133" s="34" t="s">
        <v>335</v>
      </c>
      <c r="E133" s="42" t="s">
        <v>35</v>
      </c>
      <c r="F133" s="33">
        <v>500</v>
      </c>
      <c r="G133" s="600">
        <v>0</v>
      </c>
      <c r="H133" s="547">
        <f t="shared" si="16"/>
        <v>0</v>
      </c>
    </row>
    <row r="134" spans="2:8" ht="47.25" customHeight="1" x14ac:dyDescent="0.35">
      <c r="B134" s="29">
        <v>16</v>
      </c>
      <c r="C134" s="16" t="s">
        <v>67</v>
      </c>
      <c r="D134" s="6" t="s">
        <v>338</v>
      </c>
      <c r="E134" s="30" t="s">
        <v>34</v>
      </c>
      <c r="F134" s="33">
        <v>2850</v>
      </c>
      <c r="G134" s="600">
        <v>0</v>
      </c>
      <c r="H134" s="547">
        <f t="shared" si="16"/>
        <v>0</v>
      </c>
    </row>
    <row r="135" spans="2:8" ht="49.5" customHeight="1" x14ac:dyDescent="0.35">
      <c r="B135" s="29">
        <v>17</v>
      </c>
      <c r="C135" s="16" t="s">
        <v>69</v>
      </c>
      <c r="D135" s="6" t="s">
        <v>337</v>
      </c>
      <c r="E135" s="30" t="s">
        <v>33</v>
      </c>
      <c r="F135" s="33">
        <v>1250</v>
      </c>
      <c r="G135" s="600">
        <v>0</v>
      </c>
      <c r="H135" s="547">
        <f t="shared" si="16"/>
        <v>0</v>
      </c>
    </row>
    <row r="136" spans="2:8" ht="50.25" customHeight="1" x14ac:dyDescent="0.35">
      <c r="B136" s="29">
        <v>18</v>
      </c>
      <c r="C136" s="16" t="s">
        <v>69</v>
      </c>
      <c r="D136" s="6" t="s">
        <v>320</v>
      </c>
      <c r="E136" s="30" t="s">
        <v>33</v>
      </c>
      <c r="F136" s="33">
        <v>1250</v>
      </c>
      <c r="G136" s="600">
        <v>0</v>
      </c>
      <c r="H136" s="547">
        <f t="shared" si="16"/>
        <v>0</v>
      </c>
    </row>
    <row r="137" spans="2:8" ht="68.25" customHeight="1" thickBot="1" x14ac:dyDescent="0.4">
      <c r="B137" s="241">
        <v>19</v>
      </c>
      <c r="C137" s="396" t="s">
        <v>182</v>
      </c>
      <c r="D137" s="242" t="s">
        <v>339</v>
      </c>
      <c r="E137" s="243" t="s">
        <v>34</v>
      </c>
      <c r="F137" s="238">
        <v>2624</v>
      </c>
      <c r="G137" s="600">
        <v>0</v>
      </c>
      <c r="H137" s="547">
        <f t="shared" si="16"/>
        <v>0</v>
      </c>
    </row>
    <row r="138" spans="2:8" ht="24.95" customHeight="1" thickBot="1" x14ac:dyDescent="0.4">
      <c r="B138" s="655" t="s">
        <v>41</v>
      </c>
      <c r="C138" s="650"/>
      <c r="D138" s="650"/>
      <c r="E138" s="650"/>
      <c r="F138" s="650"/>
      <c r="G138" s="651"/>
      <c r="H138" s="550">
        <f>SUM(H132:H137)</f>
        <v>0</v>
      </c>
    </row>
    <row r="139" spans="2:8" ht="24.95" customHeight="1" x14ac:dyDescent="0.35">
      <c r="B139" s="73"/>
      <c r="C139" s="395"/>
      <c r="D139" s="56" t="s">
        <v>297</v>
      </c>
      <c r="E139" s="58"/>
      <c r="F139" s="58"/>
      <c r="G139" s="413"/>
      <c r="H139" s="414"/>
    </row>
    <row r="140" spans="2:8" ht="24.95" customHeight="1" x14ac:dyDescent="0.35">
      <c r="B140" s="125"/>
      <c r="C140" s="239"/>
      <c r="D140" s="70" t="s">
        <v>298</v>
      </c>
      <c r="E140" s="124"/>
      <c r="F140" s="124"/>
      <c r="G140" s="416"/>
      <c r="H140" s="417"/>
    </row>
    <row r="141" spans="2:8" ht="71.25" customHeight="1" x14ac:dyDescent="0.35">
      <c r="B141" s="35">
        <v>20</v>
      </c>
      <c r="C141" s="383" t="s">
        <v>50</v>
      </c>
      <c r="D141" s="34" t="s">
        <v>436</v>
      </c>
      <c r="E141" s="40" t="s">
        <v>36</v>
      </c>
      <c r="F141" s="37">
        <v>2</v>
      </c>
      <c r="G141" s="600">
        <v>0</v>
      </c>
      <c r="H141" s="547">
        <f t="shared" ref="H141:H147" si="17">F141*G141</f>
        <v>0</v>
      </c>
    </row>
    <row r="142" spans="2:8" ht="74.25" customHeight="1" x14ac:dyDescent="0.35">
      <c r="B142" s="32">
        <v>21</v>
      </c>
      <c r="C142" s="16" t="s">
        <v>50</v>
      </c>
      <c r="D142" s="6" t="s">
        <v>437</v>
      </c>
      <c r="E142" s="14" t="s">
        <v>36</v>
      </c>
      <c r="F142" s="33">
        <v>8</v>
      </c>
      <c r="G142" s="600">
        <v>0</v>
      </c>
      <c r="H142" s="547">
        <f t="shared" si="17"/>
        <v>0</v>
      </c>
    </row>
    <row r="143" spans="2:8" ht="74.25" customHeight="1" x14ac:dyDescent="0.35">
      <c r="B143" s="32">
        <v>22</v>
      </c>
      <c r="C143" s="16" t="s">
        <v>50</v>
      </c>
      <c r="D143" s="6" t="s">
        <v>93</v>
      </c>
      <c r="E143" s="14" t="s">
        <v>36</v>
      </c>
      <c r="F143" s="33">
        <v>58</v>
      </c>
      <c r="G143" s="600">
        <v>0</v>
      </c>
      <c r="H143" s="547">
        <f t="shared" si="17"/>
        <v>0</v>
      </c>
    </row>
    <row r="144" spans="2:8" ht="74.25" customHeight="1" x14ac:dyDescent="0.35">
      <c r="B144" s="32">
        <v>23</v>
      </c>
      <c r="C144" s="16" t="s">
        <v>50</v>
      </c>
      <c r="D144" s="6" t="s">
        <v>443</v>
      </c>
      <c r="E144" s="14" t="s">
        <v>36</v>
      </c>
      <c r="F144" s="33">
        <v>1</v>
      </c>
      <c r="G144" s="600">
        <v>0</v>
      </c>
      <c r="H144" s="547">
        <f t="shared" si="17"/>
        <v>0</v>
      </c>
    </row>
    <row r="145" spans="1:9" ht="79.5" customHeight="1" x14ac:dyDescent="0.35">
      <c r="B145" s="28">
        <v>24</v>
      </c>
      <c r="C145" s="16" t="s">
        <v>50</v>
      </c>
      <c r="D145" s="6" t="s">
        <v>438</v>
      </c>
      <c r="E145" s="14" t="s">
        <v>36</v>
      </c>
      <c r="F145" s="33">
        <v>3</v>
      </c>
      <c r="G145" s="600">
        <v>0</v>
      </c>
      <c r="H145" s="547">
        <f t="shared" si="17"/>
        <v>0</v>
      </c>
    </row>
    <row r="146" spans="1:9" ht="90.75" customHeight="1" x14ac:dyDescent="0.35">
      <c r="B146" s="28">
        <v>25</v>
      </c>
      <c r="C146" s="16" t="s">
        <v>50</v>
      </c>
      <c r="D146" s="6" t="s">
        <v>85</v>
      </c>
      <c r="E146" s="14" t="s">
        <v>33</v>
      </c>
      <c r="F146" s="33">
        <v>159.5</v>
      </c>
      <c r="G146" s="600">
        <v>0</v>
      </c>
      <c r="H146" s="547">
        <f t="shared" si="17"/>
        <v>0</v>
      </c>
    </row>
    <row r="147" spans="1:9" ht="66" customHeight="1" x14ac:dyDescent="0.35">
      <c r="B147" s="72">
        <v>26</v>
      </c>
      <c r="C147" s="384" t="s">
        <v>86</v>
      </c>
      <c r="D147" s="65" t="s">
        <v>87</v>
      </c>
      <c r="E147" s="39" t="s">
        <v>35</v>
      </c>
      <c r="F147" s="238">
        <v>4</v>
      </c>
      <c r="G147" s="600">
        <v>0</v>
      </c>
      <c r="H147" s="547">
        <f t="shared" si="17"/>
        <v>0</v>
      </c>
    </row>
    <row r="148" spans="1:9" ht="24.95" customHeight="1" x14ac:dyDescent="0.35">
      <c r="B148" s="79"/>
      <c r="C148" s="239"/>
      <c r="D148" s="71" t="s">
        <v>299</v>
      </c>
      <c r="E148" s="240"/>
      <c r="F148" s="240"/>
      <c r="G148" s="615"/>
      <c r="H148" s="616"/>
    </row>
    <row r="149" spans="1:9" ht="67.5" customHeight="1" x14ac:dyDescent="0.35">
      <c r="B149" s="35">
        <v>27</v>
      </c>
      <c r="C149" s="383" t="s">
        <v>70</v>
      </c>
      <c r="D149" s="34" t="s">
        <v>88</v>
      </c>
      <c r="E149" s="40" t="s">
        <v>34</v>
      </c>
      <c r="F149" s="37">
        <v>124.8</v>
      </c>
      <c r="G149" s="600">
        <v>0</v>
      </c>
      <c r="H149" s="547">
        <f t="shared" ref="H149:H150" si="18">F149*G149</f>
        <v>0</v>
      </c>
    </row>
    <row r="150" spans="1:9" ht="65.25" customHeight="1" thickBot="1" x14ac:dyDescent="0.4">
      <c r="B150" s="20">
        <v>28</v>
      </c>
      <c r="C150" s="366" t="s">
        <v>70</v>
      </c>
      <c r="D150" s="15" t="s">
        <v>89</v>
      </c>
      <c r="E150" s="81" t="s">
        <v>34</v>
      </c>
      <c r="F150" s="55">
        <v>19.559999999999999</v>
      </c>
      <c r="G150" s="600">
        <v>0</v>
      </c>
      <c r="H150" s="547">
        <f t="shared" si="18"/>
        <v>0</v>
      </c>
    </row>
    <row r="151" spans="1:9" s="45" customFormat="1" ht="24.95" customHeight="1" thickBot="1" x14ac:dyDescent="0.4">
      <c r="A151" s="244"/>
      <c r="B151" s="656" t="s">
        <v>300</v>
      </c>
      <c r="C151" s="657"/>
      <c r="D151" s="657"/>
      <c r="E151" s="657"/>
      <c r="F151" s="657"/>
      <c r="G151" s="658"/>
      <c r="H151" s="550">
        <f>SUM(H141:H150)</f>
        <v>0</v>
      </c>
      <c r="I151" s="44"/>
    </row>
    <row r="152" spans="1:9" ht="24.95" customHeight="1" thickBot="1" x14ac:dyDescent="0.4">
      <c r="B152" s="23"/>
      <c r="C152" s="397"/>
      <c r="D152" s="641" t="s">
        <v>291</v>
      </c>
      <c r="E152" s="642"/>
      <c r="F152" s="642"/>
      <c r="G152" s="643"/>
      <c r="H152" s="418"/>
    </row>
    <row r="153" spans="1:9" ht="24.95" customHeight="1" x14ac:dyDescent="0.35">
      <c r="B153" s="18"/>
      <c r="C153" s="398"/>
      <c r="D153" s="134" t="s">
        <v>44</v>
      </c>
      <c r="E153" s="135"/>
      <c r="F153" s="136"/>
      <c r="G153" s="419"/>
      <c r="H153" s="819">
        <f>H119</f>
        <v>0</v>
      </c>
    </row>
    <row r="154" spans="1:9" ht="24.95" customHeight="1" x14ac:dyDescent="0.35">
      <c r="B154" s="19"/>
      <c r="C154" s="388"/>
      <c r="D154" s="126" t="s">
        <v>45</v>
      </c>
      <c r="E154" s="127"/>
      <c r="F154" s="128"/>
      <c r="G154" s="420"/>
      <c r="H154" s="561">
        <f>H123</f>
        <v>0</v>
      </c>
    </row>
    <row r="155" spans="1:9" ht="24.95" customHeight="1" x14ac:dyDescent="0.35">
      <c r="B155" s="26"/>
      <c r="C155" s="129"/>
      <c r="D155" s="126" t="s">
        <v>46</v>
      </c>
      <c r="E155" s="537"/>
      <c r="F155" s="128"/>
      <c r="G155" s="420"/>
      <c r="H155" s="561">
        <f>H130</f>
        <v>0</v>
      </c>
    </row>
    <row r="156" spans="1:9" ht="24.95" customHeight="1" x14ac:dyDescent="0.35">
      <c r="B156" s="26"/>
      <c r="C156" s="27"/>
      <c r="D156" s="536" t="s">
        <v>463</v>
      </c>
      <c r="E156" s="537"/>
      <c r="F156" s="130"/>
      <c r="G156" s="421"/>
      <c r="H156" s="561">
        <f>H138</f>
        <v>0</v>
      </c>
    </row>
    <row r="157" spans="1:9" ht="24.95" customHeight="1" thickBot="1" x14ac:dyDescent="0.4">
      <c r="B157" s="83"/>
      <c r="C157" s="399"/>
      <c r="D157" s="137" t="s">
        <v>301</v>
      </c>
      <c r="E157" s="138"/>
      <c r="F157" s="138"/>
      <c r="G157" s="422"/>
      <c r="H157" s="820">
        <f>H151</f>
        <v>0</v>
      </c>
    </row>
    <row r="158" spans="1:9" ht="24.95" customHeight="1" thickBot="1" x14ac:dyDescent="0.4">
      <c r="B158" s="645" t="s">
        <v>444</v>
      </c>
      <c r="C158" s="646"/>
      <c r="D158" s="646"/>
      <c r="E158" s="646"/>
      <c r="F158" s="646"/>
      <c r="G158" s="647"/>
      <c r="H158" s="550">
        <f>SUM(H153:H157)</f>
        <v>0</v>
      </c>
    </row>
    <row r="159" spans="1:9" ht="18.75" thickBot="1" x14ac:dyDescent="0.4">
      <c r="B159" s="322"/>
      <c r="C159" s="400"/>
      <c r="D159" s="324" t="s">
        <v>48</v>
      </c>
      <c r="E159" s="323"/>
      <c r="F159" s="644"/>
      <c r="G159" s="644"/>
      <c r="H159" s="423"/>
    </row>
    <row r="160" spans="1:9" ht="24.95" customHeight="1" thickBot="1" x14ac:dyDescent="0.4">
      <c r="B160" s="648" t="s">
        <v>302</v>
      </c>
      <c r="C160" s="642"/>
      <c r="D160" s="642"/>
      <c r="E160" s="642"/>
      <c r="F160" s="642"/>
      <c r="G160" s="649"/>
      <c r="H160" s="418"/>
    </row>
    <row r="161" spans="2:9" ht="39.75" customHeight="1" thickBot="1" x14ac:dyDescent="0.4">
      <c r="B161" s="639" t="s">
        <v>303</v>
      </c>
      <c r="C161" s="636"/>
      <c r="D161" s="636"/>
      <c r="E161" s="636"/>
      <c r="F161" s="636"/>
      <c r="G161" s="640"/>
      <c r="H161" s="550">
        <f>H89</f>
        <v>0</v>
      </c>
      <c r="I161" s="82"/>
    </row>
    <row r="162" spans="2:9" ht="24.95" customHeight="1" thickBot="1" x14ac:dyDescent="0.4">
      <c r="B162" s="639" t="s">
        <v>294</v>
      </c>
      <c r="C162" s="636"/>
      <c r="D162" s="636"/>
      <c r="E162" s="636"/>
      <c r="F162" s="636"/>
      <c r="G162" s="640"/>
      <c r="H162" s="550">
        <f>H158</f>
        <v>0</v>
      </c>
      <c r="I162" s="82"/>
    </row>
    <row r="163" spans="2:9" ht="24.95" customHeight="1" thickBot="1" x14ac:dyDescent="0.4">
      <c r="B163" s="639" t="s">
        <v>293</v>
      </c>
      <c r="C163" s="636"/>
      <c r="D163" s="636"/>
      <c r="E163" s="636"/>
      <c r="F163" s="636"/>
      <c r="G163" s="640"/>
      <c r="H163" s="550">
        <f>SUM(H161:H162)</f>
        <v>0</v>
      </c>
      <c r="I163" s="82"/>
    </row>
    <row r="164" spans="2:9" ht="18.75" x14ac:dyDescent="0.35">
      <c r="B164" s="114"/>
      <c r="C164" s="115"/>
      <c r="D164" s="115"/>
      <c r="E164" s="116"/>
      <c r="F164" s="116"/>
      <c r="G164" s="117"/>
      <c r="H164" s="424"/>
    </row>
    <row r="165" spans="2:9" ht="24.95" customHeight="1" x14ac:dyDescent="0.35">
      <c r="B165" s="118"/>
      <c r="C165" s="401"/>
      <c r="D165" s="119" t="s">
        <v>75</v>
      </c>
      <c r="E165" s="118"/>
      <c r="F165" s="120"/>
      <c r="G165" s="425"/>
      <c r="H165" s="426"/>
      <c r="I165" s="82"/>
    </row>
    <row r="166" spans="2:9" ht="24.95" customHeight="1" x14ac:dyDescent="0.35">
      <c r="B166" s="118"/>
      <c r="C166" s="401"/>
      <c r="D166" s="119" t="s">
        <v>76</v>
      </c>
      <c r="E166" s="118"/>
      <c r="F166" s="120"/>
      <c r="G166" s="425"/>
      <c r="H166" s="426"/>
    </row>
    <row r="167" spans="2:9" ht="60" customHeight="1" x14ac:dyDescent="0.35">
      <c r="B167" s="118"/>
      <c r="C167" s="401"/>
      <c r="D167" s="119" t="s">
        <v>77</v>
      </c>
      <c r="E167" s="118"/>
      <c r="F167" s="120"/>
      <c r="G167" s="425"/>
      <c r="H167" s="426"/>
    </row>
  </sheetData>
  <mergeCells count="68">
    <mergeCell ref="D15:H15"/>
    <mergeCell ref="D14:H14"/>
    <mergeCell ref="B2:H2"/>
    <mergeCell ref="B3:H3"/>
    <mergeCell ref="B4:H4"/>
    <mergeCell ref="D5:H5"/>
    <mergeCell ref="D6:H6"/>
    <mergeCell ref="D7:H7"/>
    <mergeCell ref="D8:H8"/>
    <mergeCell ref="D9:H9"/>
    <mergeCell ref="D10:H10"/>
    <mergeCell ref="D11:H11"/>
    <mergeCell ref="D12:H12"/>
    <mergeCell ref="D13:H13"/>
    <mergeCell ref="D16:H16"/>
    <mergeCell ref="D17:H17"/>
    <mergeCell ref="D18:H18"/>
    <mergeCell ref="D19:H19"/>
    <mergeCell ref="D20:H20"/>
    <mergeCell ref="B39:G39"/>
    <mergeCell ref="B49:G49"/>
    <mergeCell ref="B56:G56"/>
    <mergeCell ref="B65:G65"/>
    <mergeCell ref="B31:G31"/>
    <mergeCell ref="C60:C64"/>
    <mergeCell ref="B60:B64"/>
    <mergeCell ref="B89:G89"/>
    <mergeCell ref="B91:H91"/>
    <mergeCell ref="B92:H92"/>
    <mergeCell ref="B93:H93"/>
    <mergeCell ref="D94:H94"/>
    <mergeCell ref="D95:H95"/>
    <mergeCell ref="D96:H96"/>
    <mergeCell ref="D97:H97"/>
    <mergeCell ref="D98:H98"/>
    <mergeCell ref="D99:H99"/>
    <mergeCell ref="D100:H100"/>
    <mergeCell ref="D101:H101"/>
    <mergeCell ref="D102:H102"/>
    <mergeCell ref="D103:H103"/>
    <mergeCell ref="D104:H104"/>
    <mergeCell ref="D105:H105"/>
    <mergeCell ref="D106:H106"/>
    <mergeCell ref="D107:H107"/>
    <mergeCell ref="D108:H108"/>
    <mergeCell ref="D109:H109"/>
    <mergeCell ref="E119:G119"/>
    <mergeCell ref="B123:G123"/>
    <mergeCell ref="B130:G130"/>
    <mergeCell ref="B138:G138"/>
    <mergeCell ref="B151:G151"/>
    <mergeCell ref="B162:G162"/>
    <mergeCell ref="B163:G163"/>
    <mergeCell ref="D152:G152"/>
    <mergeCell ref="F159:G159"/>
    <mergeCell ref="B158:G158"/>
    <mergeCell ref="B160:G160"/>
    <mergeCell ref="B161:G161"/>
    <mergeCell ref="D88:G88"/>
    <mergeCell ref="C42:C44"/>
    <mergeCell ref="B42:B44"/>
    <mergeCell ref="D87:G87"/>
    <mergeCell ref="D83:G83"/>
    <mergeCell ref="D84:G84"/>
    <mergeCell ref="D85:G85"/>
    <mergeCell ref="D86:G86"/>
    <mergeCell ref="D82:G82"/>
    <mergeCell ref="B81:G81"/>
  </mergeCells>
  <phoneticPr fontId="14" type="noConversion"/>
  <printOptions horizontalCentered="1"/>
  <pageMargins left="0.3" right="0.3" top="0.7" bottom="0.5" header="0.31496062992126" footer="0.31496062992126"/>
  <pageSetup paperSize="9" scale="57" fitToHeight="0" orientation="portrait" r:id="rId1"/>
  <headerFooter>
    <oddHeader>&amp;CБАРАЊЕ ЗА ПОНУДИ - Тендер 6 - Дел 1- Анекс 1
Реф. Бр.: LRCP-9034-MK-RFB-A.2.1.6 - Тендер 6 - Дел 1 -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Куманово
ИЗГРАДБА НА НЕКАТЕГОРИЗИРАН ЛОКАЛЕН ПАТ СЕЛО НОВОСЕЉАНЕ-СЕЛО КОСМАТАЦ-СЕЛО МУРГАШ И РЕКОНСТРУКЦИЈА НА УЛИЦА 300 АЈДУЧКА ЧЕШМА&amp;R&amp;P/&amp;N</oddFooter>
  </headerFooter>
  <rowBreaks count="1" manualBreakCount="1">
    <brk id="7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L393"/>
  <sheetViews>
    <sheetView view="pageBreakPreview" topLeftCell="A370" zoomScale="70" zoomScaleNormal="55" zoomScaleSheetLayoutView="70" zoomScalePageLayoutView="85" workbookViewId="0">
      <selection activeCell="D393" sqref="D393"/>
    </sheetView>
  </sheetViews>
  <sheetFormatPr defaultRowHeight="18" x14ac:dyDescent="0.35"/>
  <cols>
    <col min="1" max="1" width="3.42578125" style="84" customWidth="1"/>
    <col min="2" max="2" width="7.7109375" style="105" customWidth="1"/>
    <col min="3" max="3" width="11.7109375" style="215" customWidth="1"/>
    <col min="4" max="4" width="84.85546875" style="106" customWidth="1"/>
    <col min="5" max="5" width="11.7109375" style="528" customWidth="1"/>
    <col min="6" max="6" width="18" style="487" customWidth="1"/>
    <col min="7" max="7" width="15.42578125" style="453" customWidth="1"/>
    <col min="8" max="8" width="21.5703125" style="454" customWidth="1"/>
    <col min="9" max="9" width="5.140625" style="85" customWidth="1"/>
    <col min="10" max="30" width="8.85546875" style="85" customWidth="1"/>
    <col min="31" max="242" width="8.7109375" style="94" customWidth="1"/>
    <col min="243" max="243" width="3.42578125" style="94" customWidth="1"/>
    <col min="244" max="244" width="7" style="94" customWidth="1"/>
    <col min="245" max="245" width="9.85546875" style="94" customWidth="1"/>
    <col min="246" max="246" width="64.140625" style="94" customWidth="1"/>
    <col min="247" max="247" width="9.140625" style="94"/>
    <col min="248" max="248" width="12.85546875" style="94" customWidth="1"/>
    <col min="249" max="249" width="15.42578125" style="94" customWidth="1"/>
    <col min="250" max="250" width="19.42578125" style="94" customWidth="1"/>
    <col min="251" max="251" width="13.85546875" style="94" customWidth="1"/>
    <col min="252" max="498" width="8.7109375" style="94" customWidth="1"/>
    <col min="499" max="499" width="3.42578125" style="94" customWidth="1"/>
    <col min="500" max="500" width="7" style="94" customWidth="1"/>
    <col min="501" max="501" width="9.85546875" style="94" customWidth="1"/>
    <col min="502" max="502" width="64.140625" style="94" customWidth="1"/>
    <col min="503" max="503" width="9.140625" style="94"/>
    <col min="504" max="504" width="12.85546875" style="94" customWidth="1"/>
    <col min="505" max="505" width="15.42578125" style="94" customWidth="1"/>
    <col min="506" max="506" width="19.42578125" style="94" customWidth="1"/>
    <col min="507" max="507" width="13.85546875" style="94" customWidth="1"/>
    <col min="508" max="754" width="8.7109375" style="94" customWidth="1"/>
    <col min="755" max="755" width="3.42578125" style="94" customWidth="1"/>
    <col min="756" max="756" width="7" style="94" customWidth="1"/>
    <col min="757" max="757" width="9.85546875" style="94" customWidth="1"/>
    <col min="758" max="758" width="64.140625" style="94" customWidth="1"/>
    <col min="759" max="759" width="9.140625" style="94"/>
    <col min="760" max="760" width="12.85546875" style="94" customWidth="1"/>
    <col min="761" max="761" width="15.42578125" style="94" customWidth="1"/>
    <col min="762" max="762" width="19.42578125" style="94" customWidth="1"/>
    <col min="763" max="763" width="13.85546875" style="94" customWidth="1"/>
    <col min="764" max="1010" width="8.7109375" style="94" customWidth="1"/>
    <col min="1011" max="1011" width="3.42578125" style="94" customWidth="1"/>
    <col min="1012" max="1012" width="7" style="94" customWidth="1"/>
    <col min="1013" max="1013" width="9.85546875" style="94" customWidth="1"/>
    <col min="1014" max="1014" width="64.140625" style="94" customWidth="1"/>
    <col min="1015" max="1015" width="9.140625" style="94"/>
    <col min="1016" max="1016" width="12.85546875" style="94" customWidth="1"/>
    <col min="1017" max="1018" width="15.42578125" style="94" customWidth="1"/>
    <col min="1019" max="16384" width="9.140625" style="94"/>
  </cols>
  <sheetData>
    <row r="1" spans="1:60" ht="84.75" customHeight="1" x14ac:dyDescent="0.35">
      <c r="B1" s="757" t="s">
        <v>292</v>
      </c>
      <c r="C1" s="758"/>
      <c r="D1" s="758"/>
      <c r="E1" s="758"/>
      <c r="F1" s="758"/>
      <c r="G1" s="758"/>
      <c r="H1" s="759"/>
    </row>
    <row r="2" spans="1:60" s="225" customFormat="1" ht="24.95" customHeight="1" x14ac:dyDescent="0.45">
      <c r="A2" s="223"/>
      <c r="B2" s="760" t="s">
        <v>0</v>
      </c>
      <c r="C2" s="761"/>
      <c r="D2" s="761"/>
      <c r="E2" s="761"/>
      <c r="F2" s="761"/>
      <c r="G2" s="761"/>
      <c r="H2" s="762"/>
      <c r="I2" s="224"/>
      <c r="J2" s="224"/>
      <c r="K2" s="224"/>
      <c r="L2" s="224"/>
      <c r="M2" s="224"/>
      <c r="N2" s="224"/>
      <c r="O2" s="224"/>
      <c r="P2" s="224"/>
      <c r="Q2" s="224"/>
      <c r="R2" s="224"/>
      <c r="S2" s="224"/>
      <c r="T2" s="224"/>
      <c r="U2" s="224"/>
      <c r="V2" s="224"/>
      <c r="W2" s="224"/>
      <c r="X2" s="224"/>
      <c r="Y2" s="224"/>
      <c r="Z2" s="224"/>
      <c r="AA2" s="224"/>
      <c r="AB2" s="224"/>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row>
    <row r="3" spans="1:60" ht="30.75" customHeight="1" x14ac:dyDescent="0.35">
      <c r="B3" s="763" t="s">
        <v>116</v>
      </c>
      <c r="C3" s="764"/>
      <c r="D3" s="764"/>
      <c r="E3" s="764"/>
      <c r="F3" s="764"/>
      <c r="G3" s="764"/>
      <c r="H3" s="76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row>
    <row r="4" spans="1:60" ht="24.95" customHeight="1" x14ac:dyDescent="0.35">
      <c r="B4" s="291"/>
      <c r="C4" s="292"/>
      <c r="D4" s="766" t="s">
        <v>1</v>
      </c>
      <c r="E4" s="766"/>
      <c r="F4" s="766"/>
      <c r="G4" s="766"/>
      <c r="H4" s="767"/>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row>
    <row r="5" spans="1:60" ht="54.75" customHeight="1" x14ac:dyDescent="0.35">
      <c r="A5" s="86"/>
      <c r="B5" s="291"/>
      <c r="C5" s="231" t="s">
        <v>2</v>
      </c>
      <c r="D5" s="739" t="s">
        <v>3</v>
      </c>
      <c r="E5" s="739"/>
      <c r="F5" s="739"/>
      <c r="G5" s="739"/>
      <c r="H5" s="740"/>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row>
    <row r="6" spans="1:60" ht="134.25" customHeight="1" x14ac:dyDescent="0.35">
      <c r="A6" s="86"/>
      <c r="B6" s="291"/>
      <c r="C6" s="231" t="s">
        <v>4</v>
      </c>
      <c r="D6" s="739" t="s">
        <v>5</v>
      </c>
      <c r="E6" s="739"/>
      <c r="F6" s="739"/>
      <c r="G6" s="739"/>
      <c r="H6" s="740"/>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row>
    <row r="7" spans="1:60" ht="87.75" customHeight="1" x14ac:dyDescent="0.35">
      <c r="A7" s="86"/>
      <c r="B7" s="297"/>
      <c r="C7" s="231" t="s">
        <v>6</v>
      </c>
      <c r="D7" s="739" t="s">
        <v>7</v>
      </c>
      <c r="E7" s="739"/>
      <c r="F7" s="739"/>
      <c r="G7" s="739"/>
      <c r="H7" s="740"/>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row>
    <row r="8" spans="1:60" ht="87.75" customHeight="1" x14ac:dyDescent="0.35">
      <c r="A8" s="86"/>
      <c r="B8" s="297"/>
      <c r="C8" s="231" t="s">
        <v>8</v>
      </c>
      <c r="D8" s="739" t="s">
        <v>72</v>
      </c>
      <c r="E8" s="739"/>
      <c r="F8" s="739"/>
      <c r="G8" s="739"/>
      <c r="H8" s="740"/>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row>
    <row r="9" spans="1:60" ht="157.5" customHeight="1" x14ac:dyDescent="0.35">
      <c r="A9" s="86"/>
      <c r="B9" s="297"/>
      <c r="C9" s="231" t="s">
        <v>9</v>
      </c>
      <c r="D9" s="739" t="s">
        <v>52</v>
      </c>
      <c r="E9" s="739"/>
      <c r="F9" s="739"/>
      <c r="G9" s="739"/>
      <c r="H9" s="740"/>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row>
    <row r="10" spans="1:60" ht="88.5" customHeight="1" x14ac:dyDescent="0.35">
      <c r="A10" s="86"/>
      <c r="B10" s="297"/>
      <c r="C10" s="231" t="s">
        <v>10</v>
      </c>
      <c r="D10" s="739" t="s">
        <v>53</v>
      </c>
      <c r="E10" s="739"/>
      <c r="F10" s="739"/>
      <c r="G10" s="739"/>
      <c r="H10" s="740"/>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row>
    <row r="11" spans="1:60" ht="45" customHeight="1" x14ac:dyDescent="0.35">
      <c r="A11" s="86"/>
      <c r="B11" s="297"/>
      <c r="C11" s="231" t="s">
        <v>11</v>
      </c>
      <c r="D11" s="739" t="s">
        <v>12</v>
      </c>
      <c r="E11" s="739"/>
      <c r="F11" s="739"/>
      <c r="G11" s="739"/>
      <c r="H11" s="740"/>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row>
    <row r="12" spans="1:60" ht="137.25" customHeight="1" x14ac:dyDescent="0.35">
      <c r="A12" s="86"/>
      <c r="B12" s="297"/>
      <c r="C12" s="231" t="s">
        <v>13</v>
      </c>
      <c r="D12" s="739" t="s">
        <v>296</v>
      </c>
      <c r="E12" s="739"/>
      <c r="F12" s="739"/>
      <c r="G12" s="739"/>
      <c r="H12" s="740"/>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row>
    <row r="13" spans="1:60" ht="82.5" customHeight="1" x14ac:dyDescent="0.35">
      <c r="A13" s="86"/>
      <c r="B13" s="297"/>
      <c r="C13" s="231" t="s">
        <v>14</v>
      </c>
      <c r="D13" s="739" t="s">
        <v>15</v>
      </c>
      <c r="E13" s="739"/>
      <c r="F13" s="739"/>
      <c r="G13" s="739"/>
      <c r="H13" s="740"/>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row>
    <row r="14" spans="1:60" ht="100.5" customHeight="1" x14ac:dyDescent="0.35">
      <c r="A14" s="86"/>
      <c r="B14" s="297"/>
      <c r="C14" s="231" t="s">
        <v>16</v>
      </c>
      <c r="D14" s="739" t="s">
        <v>90</v>
      </c>
      <c r="E14" s="739"/>
      <c r="F14" s="739"/>
      <c r="G14" s="739"/>
      <c r="H14" s="740"/>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row>
    <row r="15" spans="1:60" ht="179.25" customHeight="1" x14ac:dyDescent="0.35">
      <c r="A15" s="86"/>
      <c r="B15" s="297"/>
      <c r="C15" s="231" t="s">
        <v>17</v>
      </c>
      <c r="D15" s="739" t="s">
        <v>18</v>
      </c>
      <c r="E15" s="739"/>
      <c r="F15" s="739"/>
      <c r="G15" s="739"/>
      <c r="H15" s="740"/>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row>
    <row r="16" spans="1:60" ht="154.5" customHeight="1" x14ac:dyDescent="0.35">
      <c r="A16" s="86"/>
      <c r="B16" s="297"/>
      <c r="C16" s="231" t="s">
        <v>19</v>
      </c>
      <c r="D16" s="739" t="s">
        <v>20</v>
      </c>
      <c r="E16" s="739"/>
      <c r="F16" s="739"/>
      <c r="G16" s="739"/>
      <c r="H16" s="740"/>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row>
    <row r="17" spans="1:64" ht="106.5" customHeight="1" x14ac:dyDescent="0.35">
      <c r="A17" s="86"/>
      <c r="B17" s="297"/>
      <c r="C17" s="231" t="s">
        <v>21</v>
      </c>
      <c r="D17" s="739" t="s">
        <v>22</v>
      </c>
      <c r="E17" s="739"/>
      <c r="F17" s="739"/>
      <c r="G17" s="739"/>
      <c r="H17" s="740"/>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row>
    <row r="18" spans="1:64" ht="86.25" customHeight="1" x14ac:dyDescent="0.35">
      <c r="A18" s="86"/>
      <c r="B18" s="297"/>
      <c r="C18" s="231" t="s">
        <v>23</v>
      </c>
      <c r="D18" s="739" t="s">
        <v>73</v>
      </c>
      <c r="E18" s="739"/>
      <c r="F18" s="739"/>
      <c r="G18" s="739"/>
      <c r="H18" s="740"/>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row>
    <row r="19" spans="1:64" ht="70.5" customHeight="1" thickBot="1" x14ac:dyDescent="0.4">
      <c r="A19" s="86"/>
      <c r="B19" s="821"/>
      <c r="C19" s="822" t="s">
        <v>24</v>
      </c>
      <c r="D19" s="823" t="s">
        <v>74</v>
      </c>
      <c r="E19" s="823"/>
      <c r="F19" s="823"/>
      <c r="G19" s="823"/>
      <c r="H19" s="824"/>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row>
    <row r="20" spans="1:64" s="85" customFormat="1" ht="56.25" x14ac:dyDescent="0.35">
      <c r="A20" s="84"/>
      <c r="B20" s="293" t="s">
        <v>25</v>
      </c>
      <c r="C20" s="294" t="s">
        <v>109</v>
      </c>
      <c r="D20" s="825" t="s">
        <v>26</v>
      </c>
      <c r="E20" s="826" t="s">
        <v>27</v>
      </c>
      <c r="F20" s="827" t="s">
        <v>28</v>
      </c>
      <c r="G20" s="828" t="s">
        <v>29</v>
      </c>
      <c r="H20" s="829" t="s">
        <v>30</v>
      </c>
    </row>
    <row r="21" spans="1:64" s="85" customFormat="1" ht="19.5" thickBot="1" x14ac:dyDescent="0.4">
      <c r="A21" s="84"/>
      <c r="B21" s="830">
        <v>1</v>
      </c>
      <c r="C21" s="831">
        <v>2</v>
      </c>
      <c r="D21" s="832">
        <v>3</v>
      </c>
      <c r="E21" s="833">
        <v>4</v>
      </c>
      <c r="F21" s="833">
        <v>5</v>
      </c>
      <c r="G21" s="834">
        <v>6</v>
      </c>
      <c r="H21" s="835">
        <v>7</v>
      </c>
    </row>
    <row r="22" spans="1:64" s="85" customFormat="1" ht="24.95" customHeight="1" x14ac:dyDescent="0.35">
      <c r="A22" s="84"/>
      <c r="B22" s="293"/>
      <c r="C22" s="294" t="s">
        <v>399</v>
      </c>
      <c r="D22" s="295" t="s">
        <v>353</v>
      </c>
      <c r="E22" s="488"/>
      <c r="F22" s="455"/>
      <c r="G22" s="298"/>
      <c r="H22" s="299"/>
    </row>
    <row r="23" spans="1:64" s="85" customFormat="1" ht="27" customHeight="1" x14ac:dyDescent="0.35">
      <c r="A23" s="84"/>
      <c r="B23" s="301">
        <v>1</v>
      </c>
      <c r="C23" s="231">
        <v>1.1000000000000001</v>
      </c>
      <c r="D23" s="263" t="s">
        <v>96</v>
      </c>
      <c r="E23" s="489" t="s">
        <v>97</v>
      </c>
      <c r="F23" s="456">
        <v>1</v>
      </c>
      <c r="G23" s="600">
        <v>0</v>
      </c>
      <c r="H23" s="547">
        <f t="shared" ref="H23" si="0">F23*G23</f>
        <v>0</v>
      </c>
    </row>
    <row r="24" spans="1:64" s="85" customFormat="1" ht="27" customHeight="1" x14ac:dyDescent="0.35">
      <c r="A24" s="84"/>
      <c r="B24" s="301">
        <v>2</v>
      </c>
      <c r="C24" s="231">
        <v>1.2</v>
      </c>
      <c r="D24" s="267" t="s">
        <v>98</v>
      </c>
      <c r="E24" s="490" t="s">
        <v>97</v>
      </c>
      <c r="F24" s="457">
        <v>1</v>
      </c>
      <c r="G24" s="600">
        <v>0</v>
      </c>
      <c r="H24" s="548">
        <f t="shared" ref="H24:H27" si="1">F24*G24</f>
        <v>0</v>
      </c>
    </row>
    <row r="25" spans="1:64" s="85" customFormat="1" ht="27" customHeight="1" x14ac:dyDescent="0.35">
      <c r="A25" s="84"/>
      <c r="B25" s="301">
        <v>3</v>
      </c>
      <c r="C25" s="231">
        <v>1.3</v>
      </c>
      <c r="D25" s="267" t="s">
        <v>100</v>
      </c>
      <c r="E25" s="490" t="s">
        <v>97</v>
      </c>
      <c r="F25" s="457">
        <v>1</v>
      </c>
      <c r="G25" s="600">
        <v>0</v>
      </c>
      <c r="H25" s="548">
        <f t="shared" si="1"/>
        <v>0</v>
      </c>
    </row>
    <row r="26" spans="1:64" s="85" customFormat="1" ht="27" customHeight="1" x14ac:dyDescent="0.35">
      <c r="A26" s="84"/>
      <c r="B26" s="301">
        <v>4</v>
      </c>
      <c r="C26" s="231">
        <v>1.4</v>
      </c>
      <c r="D26" s="267" t="s">
        <v>102</v>
      </c>
      <c r="E26" s="490" t="s">
        <v>97</v>
      </c>
      <c r="F26" s="457">
        <v>1</v>
      </c>
      <c r="G26" s="600">
        <v>0</v>
      </c>
      <c r="H26" s="548">
        <f t="shared" si="1"/>
        <v>0</v>
      </c>
    </row>
    <row r="27" spans="1:64" s="85" customFormat="1" ht="64.5" customHeight="1" x14ac:dyDescent="0.35">
      <c r="A27" s="84"/>
      <c r="B27" s="301">
        <v>5</v>
      </c>
      <c r="C27" s="231">
        <v>1.5</v>
      </c>
      <c r="D27" s="267" t="s">
        <v>104</v>
      </c>
      <c r="E27" s="490" t="s">
        <v>97</v>
      </c>
      <c r="F27" s="457">
        <v>1</v>
      </c>
      <c r="G27" s="600">
        <v>0</v>
      </c>
      <c r="H27" s="548">
        <f t="shared" si="1"/>
        <v>0</v>
      </c>
    </row>
    <row r="28" spans="1:64" s="85" customFormat="1" ht="54" customHeight="1" thickBot="1" x14ac:dyDescent="0.4">
      <c r="A28" s="84"/>
      <c r="B28" s="302">
        <v>6</v>
      </c>
      <c r="C28" s="296">
        <v>1.6</v>
      </c>
      <c r="D28" s="300" t="s">
        <v>105</v>
      </c>
      <c r="E28" s="491" t="s">
        <v>97</v>
      </c>
      <c r="F28" s="458">
        <v>1</v>
      </c>
      <c r="G28" s="600">
        <v>0</v>
      </c>
      <c r="H28" s="549">
        <f t="shared" ref="H28" si="2">F28*G28</f>
        <v>0</v>
      </c>
    </row>
    <row r="29" spans="1:64" s="85" customFormat="1" ht="24.95" customHeight="1" thickBot="1" x14ac:dyDescent="0.4">
      <c r="A29" s="84"/>
      <c r="B29" s="746" t="s">
        <v>347</v>
      </c>
      <c r="C29" s="747"/>
      <c r="D29" s="747"/>
      <c r="E29" s="747"/>
      <c r="F29" s="747"/>
      <c r="G29" s="748"/>
      <c r="H29" s="550">
        <f>SUM(H23:H28)</f>
        <v>0</v>
      </c>
    </row>
    <row r="30" spans="1:64" s="85" customFormat="1" ht="24.95" customHeight="1" x14ac:dyDescent="0.35">
      <c r="A30" s="84"/>
      <c r="B30" s="251"/>
      <c r="C30" s="218" t="s">
        <v>392</v>
      </c>
      <c r="D30" s="169" t="s">
        <v>352</v>
      </c>
      <c r="E30" s="492"/>
      <c r="F30" s="427"/>
      <c r="G30" s="427"/>
      <c r="H30" s="551"/>
    </row>
    <row r="31" spans="1:64" s="89" customFormat="1" ht="24.95" customHeight="1" x14ac:dyDescent="0.35">
      <c r="A31" s="88"/>
      <c r="B31" s="170"/>
      <c r="C31" s="179"/>
      <c r="D31" s="167" t="s">
        <v>348</v>
      </c>
      <c r="E31" s="493"/>
      <c r="F31" s="428"/>
      <c r="G31" s="428"/>
      <c r="H31" s="552"/>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row>
    <row r="32" spans="1:64" s="89" customFormat="1" ht="27.75" customHeight="1" x14ac:dyDescent="0.35">
      <c r="A32" s="88"/>
      <c r="B32" s="139">
        <v>7</v>
      </c>
      <c r="C32" s="101" t="s">
        <v>58</v>
      </c>
      <c r="D32" s="87" t="s">
        <v>78</v>
      </c>
      <c r="E32" s="494" t="s">
        <v>32</v>
      </c>
      <c r="F32" s="459">
        <v>0.47699999999999998</v>
      </c>
      <c r="G32" s="600">
        <v>0</v>
      </c>
      <c r="H32" s="548">
        <f t="shared" ref="H32:H36" si="3">F32*G32</f>
        <v>0</v>
      </c>
      <c r="I32" s="85"/>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row>
    <row r="33" spans="1:64" s="89" customFormat="1" ht="55.5" customHeight="1" x14ac:dyDescent="0.35">
      <c r="A33" s="88"/>
      <c r="B33" s="139">
        <f>B32+1</f>
        <v>8</v>
      </c>
      <c r="C33" s="101" t="s">
        <v>127</v>
      </c>
      <c r="D33" s="87" t="s">
        <v>118</v>
      </c>
      <c r="E33" s="495" t="s">
        <v>34</v>
      </c>
      <c r="F33" s="460">
        <v>3746</v>
      </c>
      <c r="G33" s="600">
        <v>0</v>
      </c>
      <c r="H33" s="548">
        <f t="shared" si="3"/>
        <v>0</v>
      </c>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row>
    <row r="34" spans="1:64" s="89" customFormat="1" ht="45" customHeight="1" x14ac:dyDescent="0.35">
      <c r="A34" s="88"/>
      <c r="B34" s="139">
        <f t="shared" ref="B34:B42" si="4">B33+1</f>
        <v>9</v>
      </c>
      <c r="C34" s="101" t="s">
        <v>127</v>
      </c>
      <c r="D34" s="87" t="s">
        <v>349</v>
      </c>
      <c r="E34" s="495" t="s">
        <v>34</v>
      </c>
      <c r="F34" s="460">
        <v>431</v>
      </c>
      <c r="G34" s="600">
        <v>0</v>
      </c>
      <c r="H34" s="548">
        <f t="shared" si="3"/>
        <v>0</v>
      </c>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row>
    <row r="35" spans="1:64" s="89" customFormat="1" ht="60.75" customHeight="1" x14ac:dyDescent="0.35">
      <c r="A35" s="88"/>
      <c r="B35" s="139">
        <f t="shared" si="4"/>
        <v>10</v>
      </c>
      <c r="C35" s="101" t="s">
        <v>127</v>
      </c>
      <c r="D35" s="87" t="s">
        <v>121</v>
      </c>
      <c r="E35" s="495" t="s">
        <v>33</v>
      </c>
      <c r="F35" s="460">
        <v>335</v>
      </c>
      <c r="G35" s="600">
        <v>0</v>
      </c>
      <c r="H35" s="548">
        <f t="shared" si="3"/>
        <v>0</v>
      </c>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row>
    <row r="36" spans="1:64" s="89" customFormat="1" ht="24.95" customHeight="1" x14ac:dyDescent="0.35">
      <c r="A36" s="88"/>
      <c r="B36" s="139">
        <f t="shared" si="4"/>
        <v>11</v>
      </c>
      <c r="C36" s="101" t="s">
        <v>127</v>
      </c>
      <c r="D36" s="87" t="s">
        <v>350</v>
      </c>
      <c r="E36" s="495" t="s">
        <v>34</v>
      </c>
      <c r="F36" s="460">
        <v>7</v>
      </c>
      <c r="G36" s="600">
        <v>0</v>
      </c>
      <c r="H36" s="548">
        <f t="shared" si="3"/>
        <v>0</v>
      </c>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row>
    <row r="37" spans="1:64" s="88" customFormat="1" ht="54.75" customHeight="1" x14ac:dyDescent="0.35">
      <c r="B37" s="139">
        <f t="shared" si="4"/>
        <v>12</v>
      </c>
      <c r="C37" s="101" t="s">
        <v>391</v>
      </c>
      <c r="D37" s="87" t="s">
        <v>119</v>
      </c>
      <c r="E37" s="495" t="s">
        <v>34</v>
      </c>
      <c r="F37" s="460">
        <v>79</v>
      </c>
      <c r="G37" s="600">
        <v>0</v>
      </c>
      <c r="H37" s="548">
        <f t="shared" ref="H37:H42" si="5">F37*G37</f>
        <v>0</v>
      </c>
    </row>
    <row r="38" spans="1:64" s="89" customFormat="1" ht="24.95" customHeight="1" x14ac:dyDescent="0.35">
      <c r="A38" s="88"/>
      <c r="B38" s="139">
        <f t="shared" si="4"/>
        <v>13</v>
      </c>
      <c r="C38" s="101" t="s">
        <v>82</v>
      </c>
      <c r="D38" s="87" t="s">
        <v>346</v>
      </c>
      <c r="E38" s="495" t="s">
        <v>33</v>
      </c>
      <c r="F38" s="460">
        <v>64</v>
      </c>
      <c r="G38" s="600">
        <v>0</v>
      </c>
      <c r="H38" s="548">
        <f t="shared" si="5"/>
        <v>0</v>
      </c>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row>
    <row r="39" spans="1:64" s="89" customFormat="1" ht="24.95" customHeight="1" x14ac:dyDescent="0.35">
      <c r="A39" s="88"/>
      <c r="B39" s="139">
        <f t="shared" si="4"/>
        <v>14</v>
      </c>
      <c r="C39" s="309" t="s">
        <v>60</v>
      </c>
      <c r="D39" s="102" t="s">
        <v>404</v>
      </c>
      <c r="E39" s="496" t="s">
        <v>36</v>
      </c>
      <c r="F39" s="461">
        <v>5</v>
      </c>
      <c r="G39" s="600">
        <v>0</v>
      </c>
      <c r="H39" s="548">
        <f t="shared" si="5"/>
        <v>0</v>
      </c>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row>
    <row r="40" spans="1:64" s="89" customFormat="1" ht="54" customHeight="1" x14ac:dyDescent="0.35">
      <c r="A40" s="88"/>
      <c r="B40" s="139">
        <f t="shared" si="4"/>
        <v>15</v>
      </c>
      <c r="C40" s="101" t="s">
        <v>68</v>
      </c>
      <c r="D40" s="87" t="s">
        <v>120</v>
      </c>
      <c r="E40" s="495" t="s">
        <v>33</v>
      </c>
      <c r="F40" s="460">
        <v>64</v>
      </c>
      <c r="G40" s="600">
        <v>0</v>
      </c>
      <c r="H40" s="548">
        <f t="shared" si="5"/>
        <v>0</v>
      </c>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row>
    <row r="41" spans="1:64" s="89" customFormat="1" ht="44.25" customHeight="1" x14ac:dyDescent="0.35">
      <c r="A41" s="88"/>
      <c r="B41" s="139">
        <f t="shared" si="4"/>
        <v>16</v>
      </c>
      <c r="C41" s="101"/>
      <c r="D41" s="87" t="s">
        <v>117</v>
      </c>
      <c r="E41" s="495" t="s">
        <v>33</v>
      </c>
      <c r="F41" s="460">
        <v>300</v>
      </c>
      <c r="G41" s="600">
        <v>0</v>
      </c>
      <c r="H41" s="548">
        <f t="shared" si="5"/>
        <v>0</v>
      </c>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row>
    <row r="42" spans="1:64" s="89" customFormat="1" ht="24.95" customHeight="1" x14ac:dyDescent="0.35">
      <c r="A42" s="88"/>
      <c r="B42" s="139">
        <f t="shared" si="4"/>
        <v>17</v>
      </c>
      <c r="C42" s="101"/>
      <c r="D42" s="87" t="s">
        <v>403</v>
      </c>
      <c r="E42" s="495" t="s">
        <v>36</v>
      </c>
      <c r="F42" s="460">
        <v>1</v>
      </c>
      <c r="G42" s="600">
        <v>0</v>
      </c>
      <c r="H42" s="548">
        <f t="shared" si="5"/>
        <v>0</v>
      </c>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row>
    <row r="43" spans="1:64" s="89" customFormat="1" ht="24.95" customHeight="1" x14ac:dyDescent="0.35">
      <c r="A43" s="88"/>
      <c r="B43" s="720" t="s">
        <v>354</v>
      </c>
      <c r="C43" s="721"/>
      <c r="D43" s="721"/>
      <c r="E43" s="721"/>
      <c r="F43" s="721"/>
      <c r="G43" s="722"/>
      <c r="H43" s="553">
        <f>SUM(H32:H42)</f>
        <v>0</v>
      </c>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row>
    <row r="44" spans="1:64" s="89" customFormat="1" ht="26.25" customHeight="1" x14ac:dyDescent="0.35">
      <c r="A44" s="88"/>
      <c r="B44" s="303"/>
      <c r="C44" s="216" t="s">
        <v>393</v>
      </c>
      <c r="D44" s="161" t="s">
        <v>355</v>
      </c>
      <c r="E44" s="162"/>
      <c r="F44" s="163"/>
      <c r="G44" s="163"/>
      <c r="H44" s="554"/>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row>
    <row r="45" spans="1:64" s="89" customFormat="1" ht="63" customHeight="1" x14ac:dyDescent="0.35">
      <c r="A45" s="88"/>
      <c r="B45" s="139">
        <v>17</v>
      </c>
      <c r="C45" s="101" t="s">
        <v>61</v>
      </c>
      <c r="D45" s="87" t="s">
        <v>80</v>
      </c>
      <c r="E45" s="494" t="s">
        <v>35</v>
      </c>
      <c r="F45" s="459">
        <v>962</v>
      </c>
      <c r="G45" s="600">
        <v>0</v>
      </c>
      <c r="H45" s="548">
        <f t="shared" ref="H45:H46" si="6">F45*G45</f>
        <v>0</v>
      </c>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row>
    <row r="46" spans="1:64" s="91" customFormat="1" ht="25.5" customHeight="1" x14ac:dyDescent="0.35">
      <c r="A46" s="90"/>
      <c r="B46" s="139">
        <v>18</v>
      </c>
      <c r="C46" s="101" t="s">
        <v>64</v>
      </c>
      <c r="D46" s="87" t="s">
        <v>83</v>
      </c>
      <c r="E46" s="495" t="s">
        <v>34</v>
      </c>
      <c r="F46" s="460">
        <v>2909</v>
      </c>
      <c r="G46" s="600">
        <v>0</v>
      </c>
      <c r="H46" s="548">
        <f t="shared" si="6"/>
        <v>0</v>
      </c>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row>
    <row r="47" spans="1:64" s="89" customFormat="1" ht="24.95" customHeight="1" x14ac:dyDescent="0.35">
      <c r="A47" s="88"/>
      <c r="B47" s="720" t="s">
        <v>356</v>
      </c>
      <c r="C47" s="721"/>
      <c r="D47" s="721"/>
      <c r="E47" s="721"/>
      <c r="F47" s="721"/>
      <c r="G47" s="722"/>
      <c r="H47" s="555">
        <f>SUM(H45:H46)</f>
        <v>0</v>
      </c>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row>
    <row r="48" spans="1:64" s="89" customFormat="1" ht="24.95" customHeight="1" x14ac:dyDescent="0.35">
      <c r="A48" s="88"/>
      <c r="B48" s="304"/>
      <c r="C48" s="217" t="s">
        <v>394</v>
      </c>
      <c r="D48" s="166" t="s">
        <v>357</v>
      </c>
      <c r="E48" s="162"/>
      <c r="F48" s="163"/>
      <c r="G48" s="163"/>
      <c r="H48" s="554"/>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row>
    <row r="49" spans="1:64" s="89" customFormat="1" ht="51" customHeight="1" x14ac:dyDescent="0.35">
      <c r="A49" s="88"/>
      <c r="B49" s="139">
        <v>19</v>
      </c>
      <c r="C49" s="231" t="s">
        <v>66</v>
      </c>
      <c r="D49" s="87" t="s">
        <v>336</v>
      </c>
      <c r="E49" s="495" t="s">
        <v>35</v>
      </c>
      <c r="F49" s="460">
        <v>591</v>
      </c>
      <c r="G49" s="600">
        <v>0</v>
      </c>
      <c r="H49" s="548">
        <f t="shared" ref="H49:H51" si="7">F49*G49</f>
        <v>0</v>
      </c>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row>
    <row r="50" spans="1:64" ht="69.75" customHeight="1" x14ac:dyDescent="0.35">
      <c r="A50" s="92"/>
      <c r="B50" s="139">
        <v>20</v>
      </c>
      <c r="C50" s="231" t="s">
        <v>66</v>
      </c>
      <c r="D50" s="87" t="s">
        <v>475</v>
      </c>
      <c r="E50" s="495" t="s">
        <v>35</v>
      </c>
      <c r="F50" s="460">
        <v>191</v>
      </c>
      <c r="G50" s="600">
        <v>0</v>
      </c>
      <c r="H50" s="548">
        <f t="shared" si="7"/>
        <v>0</v>
      </c>
      <c r="I50" s="93"/>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row>
    <row r="51" spans="1:64" s="89" customFormat="1" ht="45.75" customHeight="1" x14ac:dyDescent="0.35">
      <c r="A51" s="88"/>
      <c r="B51" s="139">
        <v>21</v>
      </c>
      <c r="C51" s="231" t="s">
        <v>396</v>
      </c>
      <c r="D51" s="87" t="s">
        <v>122</v>
      </c>
      <c r="E51" s="495" t="s">
        <v>34</v>
      </c>
      <c r="F51" s="460">
        <v>3885</v>
      </c>
      <c r="G51" s="600">
        <v>0</v>
      </c>
      <c r="H51" s="548">
        <f t="shared" si="7"/>
        <v>0</v>
      </c>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row>
    <row r="52" spans="1:64" ht="90" customHeight="1" x14ac:dyDescent="0.35">
      <c r="A52" s="95"/>
      <c r="B52" s="139">
        <v>22</v>
      </c>
      <c r="C52" s="231" t="s">
        <v>395</v>
      </c>
      <c r="D52" s="87" t="s">
        <v>474</v>
      </c>
      <c r="E52" s="495" t="s">
        <v>34</v>
      </c>
      <c r="F52" s="460">
        <v>3885</v>
      </c>
      <c r="G52" s="600">
        <v>0</v>
      </c>
      <c r="H52" s="548">
        <f t="shared" ref="H52:H56" si="8">F52*G52</f>
        <v>0</v>
      </c>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row>
    <row r="53" spans="1:64" s="89" customFormat="1" ht="87" customHeight="1" x14ac:dyDescent="0.35">
      <c r="A53" s="88"/>
      <c r="B53" s="139">
        <v>23</v>
      </c>
      <c r="C53" s="231" t="s">
        <v>397</v>
      </c>
      <c r="D53" s="87" t="s">
        <v>351</v>
      </c>
      <c r="E53" s="495" t="s">
        <v>34</v>
      </c>
      <c r="F53" s="460">
        <v>3807</v>
      </c>
      <c r="G53" s="600">
        <v>0</v>
      </c>
      <c r="H53" s="548">
        <f t="shared" si="8"/>
        <v>0</v>
      </c>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row>
    <row r="54" spans="1:64" s="89" customFormat="1" ht="54" customHeight="1" x14ac:dyDescent="0.35">
      <c r="A54" s="88"/>
      <c r="B54" s="139">
        <v>24</v>
      </c>
      <c r="C54" s="231" t="s">
        <v>69</v>
      </c>
      <c r="D54" s="87" t="s">
        <v>382</v>
      </c>
      <c r="E54" s="495" t="s">
        <v>33</v>
      </c>
      <c r="F54" s="460">
        <v>411</v>
      </c>
      <c r="G54" s="600">
        <v>0</v>
      </c>
      <c r="H54" s="548">
        <f t="shared" si="8"/>
        <v>0</v>
      </c>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row>
    <row r="55" spans="1:64" s="89" customFormat="1" ht="50.25" customHeight="1" x14ac:dyDescent="0.35">
      <c r="A55" s="88"/>
      <c r="B55" s="139">
        <v>25</v>
      </c>
      <c r="C55" s="231" t="s">
        <v>69</v>
      </c>
      <c r="D55" s="87" t="s">
        <v>405</v>
      </c>
      <c r="E55" s="495" t="s">
        <v>33</v>
      </c>
      <c r="F55" s="460">
        <v>256</v>
      </c>
      <c r="G55" s="600">
        <v>0</v>
      </c>
      <c r="H55" s="548">
        <f t="shared" si="8"/>
        <v>0</v>
      </c>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row>
    <row r="56" spans="1:64" s="89" customFormat="1" ht="43.5" customHeight="1" x14ac:dyDescent="0.35">
      <c r="A56" s="88"/>
      <c r="B56" s="139">
        <v>26</v>
      </c>
      <c r="C56" s="231" t="s">
        <v>398</v>
      </c>
      <c r="D56" s="87" t="s">
        <v>448</v>
      </c>
      <c r="E56" s="497" t="s">
        <v>34</v>
      </c>
      <c r="F56" s="460">
        <v>956</v>
      </c>
      <c r="G56" s="600">
        <v>0</v>
      </c>
      <c r="H56" s="548">
        <f t="shared" si="8"/>
        <v>0</v>
      </c>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row>
    <row r="57" spans="1:64" s="89" customFormat="1" ht="24.95" customHeight="1" x14ac:dyDescent="0.35">
      <c r="A57" s="88"/>
      <c r="B57" s="720" t="s">
        <v>358</v>
      </c>
      <c r="C57" s="721"/>
      <c r="D57" s="721"/>
      <c r="E57" s="749"/>
      <c r="F57" s="749"/>
      <c r="G57" s="750"/>
      <c r="H57" s="553">
        <f>SUM(H49:H56)</f>
        <v>0</v>
      </c>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row>
    <row r="58" spans="1:64" s="88" customFormat="1" ht="24.95" customHeight="1" x14ac:dyDescent="0.35">
      <c r="B58" s="305"/>
      <c r="C58" s="180"/>
      <c r="D58" s="165" t="s">
        <v>359</v>
      </c>
      <c r="E58" s="164"/>
      <c r="F58" s="462"/>
      <c r="G58" s="150"/>
      <c r="H58" s="556"/>
    </row>
    <row r="59" spans="1:64" s="88" customFormat="1" ht="49.5" customHeight="1" x14ac:dyDescent="0.35">
      <c r="B59" s="139">
        <v>27</v>
      </c>
      <c r="C59" s="101"/>
      <c r="D59" s="87" t="s">
        <v>491</v>
      </c>
      <c r="E59" s="494" t="s">
        <v>33</v>
      </c>
      <c r="F59" s="459">
        <v>82</v>
      </c>
      <c r="G59" s="600">
        <v>0</v>
      </c>
      <c r="H59" s="548">
        <f t="shared" ref="H59" si="9">F59*G59</f>
        <v>0</v>
      </c>
    </row>
    <row r="60" spans="1:64" s="89" customFormat="1" ht="24.95" customHeight="1" x14ac:dyDescent="0.35">
      <c r="A60" s="88"/>
      <c r="B60" s="741" t="s">
        <v>364</v>
      </c>
      <c r="C60" s="726"/>
      <c r="D60" s="726"/>
      <c r="E60" s="726"/>
      <c r="F60" s="726"/>
      <c r="G60" s="726"/>
      <c r="H60" s="553">
        <f>SUM(H59:H59)</f>
        <v>0</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row>
    <row r="61" spans="1:64" s="89" customFormat="1" ht="20.100000000000001" customHeight="1" x14ac:dyDescent="0.35">
      <c r="A61" s="88"/>
      <c r="B61" s="168"/>
      <c r="C61" s="181"/>
      <c r="D61" s="706" t="s">
        <v>360</v>
      </c>
      <c r="E61" s="706"/>
      <c r="F61" s="706"/>
      <c r="G61" s="706"/>
      <c r="H61" s="555">
        <f>H43</f>
        <v>0</v>
      </c>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row>
    <row r="62" spans="1:64" s="89" customFormat="1" ht="20.100000000000001" customHeight="1" x14ac:dyDescent="0.35">
      <c r="A62" s="88"/>
      <c r="B62" s="306"/>
      <c r="C62" s="182"/>
      <c r="D62" s="706" t="s">
        <v>361</v>
      </c>
      <c r="E62" s="706"/>
      <c r="F62" s="706"/>
      <c r="G62" s="706"/>
      <c r="H62" s="555">
        <f>H47</f>
        <v>0</v>
      </c>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row>
    <row r="63" spans="1:64" s="89" customFormat="1" ht="20.100000000000001" customHeight="1" x14ac:dyDescent="0.35">
      <c r="A63" s="88"/>
      <c r="B63" s="307"/>
      <c r="C63" s="182"/>
      <c r="D63" s="706" t="s">
        <v>362</v>
      </c>
      <c r="E63" s="706"/>
      <c r="F63" s="706"/>
      <c r="G63" s="706"/>
      <c r="H63" s="555">
        <f>H57</f>
        <v>0</v>
      </c>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row>
    <row r="64" spans="1:64" s="89" customFormat="1" ht="20.100000000000001" customHeight="1" thickBot="1" x14ac:dyDescent="0.4">
      <c r="A64" s="88"/>
      <c r="B64" s="329"/>
      <c r="C64" s="317"/>
      <c r="D64" s="707" t="s">
        <v>363</v>
      </c>
      <c r="E64" s="707"/>
      <c r="F64" s="707"/>
      <c r="G64" s="707"/>
      <c r="H64" s="553">
        <f>H60</f>
        <v>0</v>
      </c>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row>
    <row r="65" spans="1:64" s="89" customFormat="1" ht="24.95" customHeight="1" thickBot="1" x14ac:dyDescent="0.4">
      <c r="A65" s="88"/>
      <c r="B65" s="751" t="s">
        <v>365</v>
      </c>
      <c r="C65" s="752"/>
      <c r="D65" s="752"/>
      <c r="E65" s="752"/>
      <c r="F65" s="752"/>
      <c r="G65" s="753"/>
      <c r="H65" s="550">
        <f>SUM(H61:H64)</f>
        <v>0</v>
      </c>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row>
    <row r="66" spans="1:64" s="89" customFormat="1" ht="24.95" customHeight="1" x14ac:dyDescent="0.35">
      <c r="A66" s="88"/>
      <c r="B66" s="330"/>
      <c r="C66" s="183"/>
      <c r="D66" s="159" t="s">
        <v>401</v>
      </c>
      <c r="E66" s="226"/>
      <c r="F66" s="463"/>
      <c r="G66" s="153"/>
      <c r="H66" s="557"/>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row>
    <row r="67" spans="1:64" s="89" customFormat="1" ht="24.95" customHeight="1" x14ac:dyDescent="0.25">
      <c r="A67" s="88"/>
      <c r="B67" s="331"/>
      <c r="C67" s="184"/>
      <c r="D67" s="219" t="s">
        <v>123</v>
      </c>
      <c r="E67" s="498"/>
      <c r="F67" s="431"/>
      <c r="G67" s="431"/>
      <c r="H67" s="55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row>
    <row r="68" spans="1:64" s="89" customFormat="1" ht="50.25" customHeight="1" x14ac:dyDescent="0.35">
      <c r="A68" s="88"/>
      <c r="B68" s="139">
        <v>28</v>
      </c>
      <c r="C68" s="101" t="s">
        <v>59</v>
      </c>
      <c r="D68" s="143" t="s">
        <v>342</v>
      </c>
      <c r="E68" s="494" t="s">
        <v>97</v>
      </c>
      <c r="F68" s="459">
        <v>1</v>
      </c>
      <c r="G68" s="600">
        <v>0</v>
      </c>
      <c r="H68" s="548">
        <f t="shared" ref="H68:H69" si="10">F68*G68</f>
        <v>0</v>
      </c>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row>
    <row r="69" spans="1:64" s="89" customFormat="1" ht="60.75" customHeight="1" x14ac:dyDescent="0.35">
      <c r="A69" s="88"/>
      <c r="B69" s="139">
        <v>29</v>
      </c>
      <c r="C69" s="101" t="s">
        <v>58</v>
      </c>
      <c r="D69" s="143" t="s">
        <v>124</v>
      </c>
      <c r="E69" s="495" t="s">
        <v>33</v>
      </c>
      <c r="F69" s="460">
        <v>41.31</v>
      </c>
      <c r="G69" s="600">
        <v>0</v>
      </c>
      <c r="H69" s="548">
        <f t="shared" si="10"/>
        <v>0</v>
      </c>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row>
    <row r="70" spans="1:64" ht="24.95" customHeight="1" x14ac:dyDescent="0.35">
      <c r="A70" s="85"/>
      <c r="B70" s="742" t="s">
        <v>366</v>
      </c>
      <c r="C70" s="725"/>
      <c r="D70" s="725"/>
      <c r="E70" s="725"/>
      <c r="F70" s="725"/>
      <c r="G70" s="743"/>
      <c r="H70" s="555">
        <f>SUM(H68:H69)</f>
        <v>0</v>
      </c>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row>
    <row r="71" spans="1:64" ht="24.95" customHeight="1" x14ac:dyDescent="0.25">
      <c r="A71" s="85"/>
      <c r="B71" s="332"/>
      <c r="C71" s="185"/>
      <c r="D71" s="96" t="s">
        <v>125</v>
      </c>
      <c r="E71" s="498"/>
      <c r="F71" s="431"/>
      <c r="G71" s="431"/>
      <c r="H71" s="558"/>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row>
    <row r="72" spans="1:64" ht="42" customHeight="1" x14ac:dyDescent="0.35">
      <c r="A72" s="85"/>
      <c r="B72" s="139">
        <v>30</v>
      </c>
      <c r="C72" s="101" t="s">
        <v>61</v>
      </c>
      <c r="D72" s="143" t="s">
        <v>367</v>
      </c>
      <c r="E72" s="495" t="s">
        <v>35</v>
      </c>
      <c r="F72" s="460">
        <v>117.51</v>
      </c>
      <c r="G72" s="600">
        <v>0</v>
      </c>
      <c r="H72" s="548">
        <f t="shared" ref="H72:H76" si="11">F72*G72</f>
        <v>0</v>
      </c>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row>
    <row r="73" spans="1:64" ht="24.95" customHeight="1" x14ac:dyDescent="0.35">
      <c r="A73" s="85"/>
      <c r="B73" s="139">
        <v>31</v>
      </c>
      <c r="C73" s="101" t="s">
        <v>61</v>
      </c>
      <c r="D73" s="143" t="s">
        <v>126</v>
      </c>
      <c r="E73" s="495" t="s">
        <v>35</v>
      </c>
      <c r="F73" s="460">
        <v>13.06</v>
      </c>
      <c r="G73" s="600">
        <v>0</v>
      </c>
      <c r="H73" s="548">
        <f t="shared" si="11"/>
        <v>0</v>
      </c>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row>
    <row r="74" spans="1:64" ht="24.95" customHeight="1" x14ac:dyDescent="0.35">
      <c r="A74" s="85"/>
      <c r="B74" s="139">
        <v>32</v>
      </c>
      <c r="C74" s="101" t="s">
        <v>61</v>
      </c>
      <c r="D74" s="143" t="s">
        <v>128</v>
      </c>
      <c r="E74" s="495" t="s">
        <v>35</v>
      </c>
      <c r="F74" s="460">
        <v>77.66</v>
      </c>
      <c r="G74" s="600">
        <v>0</v>
      </c>
      <c r="H74" s="548">
        <f t="shared" si="11"/>
        <v>0</v>
      </c>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row>
    <row r="75" spans="1:64" s="85" customFormat="1" ht="52.5" customHeight="1" x14ac:dyDescent="0.35">
      <c r="B75" s="139">
        <v>33</v>
      </c>
      <c r="C75" s="101" t="s">
        <v>62</v>
      </c>
      <c r="D75" s="143" t="s">
        <v>129</v>
      </c>
      <c r="E75" s="495" t="s">
        <v>35</v>
      </c>
      <c r="F75" s="460">
        <v>39.35</v>
      </c>
      <c r="G75" s="600">
        <v>0</v>
      </c>
      <c r="H75" s="548">
        <f t="shared" si="11"/>
        <v>0</v>
      </c>
    </row>
    <row r="76" spans="1:64" s="85" customFormat="1" ht="48.75" customHeight="1" x14ac:dyDescent="0.35">
      <c r="B76" s="139">
        <v>34</v>
      </c>
      <c r="C76" s="101" t="s">
        <v>66</v>
      </c>
      <c r="D76" s="143" t="s">
        <v>130</v>
      </c>
      <c r="E76" s="495" t="s">
        <v>35</v>
      </c>
      <c r="F76" s="460">
        <v>13.05</v>
      </c>
      <c r="G76" s="600">
        <v>0</v>
      </c>
      <c r="H76" s="548">
        <f t="shared" si="11"/>
        <v>0</v>
      </c>
    </row>
    <row r="77" spans="1:64" s="85" customFormat="1" ht="24.95" customHeight="1" x14ac:dyDescent="0.35">
      <c r="B77" s="742" t="s">
        <v>131</v>
      </c>
      <c r="C77" s="725"/>
      <c r="D77" s="725"/>
      <c r="E77" s="725"/>
      <c r="F77" s="725"/>
      <c r="G77" s="725"/>
      <c r="H77" s="555">
        <f>SUM(H72:H76)</f>
        <v>0</v>
      </c>
    </row>
    <row r="78" spans="1:64" s="85" customFormat="1" ht="24.95" customHeight="1" x14ac:dyDescent="0.25">
      <c r="B78" s="333"/>
      <c r="C78" s="186"/>
      <c r="D78" s="96" t="s">
        <v>132</v>
      </c>
      <c r="E78" s="498"/>
      <c r="F78" s="431"/>
      <c r="G78" s="431"/>
      <c r="H78" s="558"/>
    </row>
    <row r="79" spans="1:64" s="85" customFormat="1" ht="20.100000000000001" customHeight="1" x14ac:dyDescent="0.35">
      <c r="B79" s="139">
        <v>35</v>
      </c>
      <c r="C79" s="101"/>
      <c r="D79" s="143" t="s">
        <v>133</v>
      </c>
      <c r="E79" s="495" t="s">
        <v>35</v>
      </c>
      <c r="F79" s="460">
        <v>4.96</v>
      </c>
      <c r="G79" s="600">
        <v>0</v>
      </c>
      <c r="H79" s="548">
        <f t="shared" ref="H79:H82" si="12">F79*G79</f>
        <v>0</v>
      </c>
    </row>
    <row r="80" spans="1:64" s="85" customFormat="1" ht="20.100000000000001" customHeight="1" x14ac:dyDescent="0.35">
      <c r="B80" s="139">
        <v>36</v>
      </c>
      <c r="C80" s="101"/>
      <c r="D80" s="143" t="s">
        <v>134</v>
      </c>
      <c r="E80" s="495" t="s">
        <v>35</v>
      </c>
      <c r="F80" s="460">
        <v>16.53</v>
      </c>
      <c r="G80" s="600">
        <v>0</v>
      </c>
      <c r="H80" s="548">
        <f t="shared" si="12"/>
        <v>0</v>
      </c>
    </row>
    <row r="81" spans="2:8" s="85" customFormat="1" ht="20.100000000000001" customHeight="1" x14ac:dyDescent="0.35">
      <c r="B81" s="139">
        <v>37</v>
      </c>
      <c r="C81" s="101"/>
      <c r="D81" s="143" t="s">
        <v>135</v>
      </c>
      <c r="E81" s="495" t="s">
        <v>35</v>
      </c>
      <c r="F81" s="460">
        <v>14.98</v>
      </c>
      <c r="G81" s="600">
        <v>0</v>
      </c>
      <c r="H81" s="548">
        <f t="shared" si="12"/>
        <v>0</v>
      </c>
    </row>
    <row r="82" spans="2:8" s="85" customFormat="1" ht="20.100000000000001" customHeight="1" x14ac:dyDescent="0.35">
      <c r="B82" s="139">
        <v>38</v>
      </c>
      <c r="C82" s="101"/>
      <c r="D82" s="143" t="s">
        <v>136</v>
      </c>
      <c r="E82" s="495" t="s">
        <v>137</v>
      </c>
      <c r="F82" s="460">
        <v>3237.88</v>
      </c>
      <c r="G82" s="600">
        <v>0</v>
      </c>
      <c r="H82" s="548">
        <f t="shared" si="12"/>
        <v>0</v>
      </c>
    </row>
    <row r="83" spans="2:8" s="85" customFormat="1" ht="24.95" customHeight="1" x14ac:dyDescent="0.35">
      <c r="B83" s="742" t="s">
        <v>138</v>
      </c>
      <c r="C83" s="725"/>
      <c r="D83" s="725"/>
      <c r="E83" s="725"/>
      <c r="F83" s="725"/>
      <c r="G83" s="725"/>
      <c r="H83" s="555">
        <f>SUM(H79:H82)</f>
        <v>0</v>
      </c>
    </row>
    <row r="84" spans="2:8" s="85" customFormat="1" ht="24.95" customHeight="1" x14ac:dyDescent="0.25">
      <c r="B84" s="334"/>
      <c r="C84" s="187"/>
      <c r="D84" s="147" t="s">
        <v>139</v>
      </c>
      <c r="E84" s="498"/>
      <c r="F84" s="431"/>
      <c r="G84" s="431"/>
      <c r="H84" s="558"/>
    </row>
    <row r="85" spans="2:8" s="85" customFormat="1" ht="20.100000000000001" customHeight="1" x14ac:dyDescent="0.35">
      <c r="B85" s="139">
        <v>39</v>
      </c>
      <c r="C85" s="101"/>
      <c r="D85" s="143" t="s">
        <v>133</v>
      </c>
      <c r="E85" s="495" t="s">
        <v>35</v>
      </c>
      <c r="F85" s="460">
        <v>1.79</v>
      </c>
      <c r="G85" s="600">
        <v>0</v>
      </c>
      <c r="H85" s="548">
        <f t="shared" ref="H85:H88" si="13">F85*G85</f>
        <v>0</v>
      </c>
    </row>
    <row r="86" spans="2:8" s="85" customFormat="1" ht="20.100000000000001" customHeight="1" x14ac:dyDescent="0.35">
      <c r="B86" s="139">
        <v>40</v>
      </c>
      <c r="C86" s="101"/>
      <c r="D86" s="143" t="s">
        <v>134</v>
      </c>
      <c r="E86" s="495" t="s">
        <v>35</v>
      </c>
      <c r="F86" s="460">
        <v>7.14</v>
      </c>
      <c r="G86" s="600">
        <v>0</v>
      </c>
      <c r="H86" s="548">
        <f t="shared" si="13"/>
        <v>0</v>
      </c>
    </row>
    <row r="87" spans="2:8" s="85" customFormat="1" ht="20.100000000000001" customHeight="1" x14ac:dyDescent="0.35">
      <c r="B87" s="139">
        <v>41</v>
      </c>
      <c r="C87" s="101"/>
      <c r="D87" s="143" t="s">
        <v>135</v>
      </c>
      <c r="E87" s="495" t="s">
        <v>35</v>
      </c>
      <c r="F87" s="460">
        <v>5.87</v>
      </c>
      <c r="G87" s="600">
        <v>0</v>
      </c>
      <c r="H87" s="548">
        <f t="shared" si="13"/>
        <v>0</v>
      </c>
    </row>
    <row r="88" spans="2:8" s="85" customFormat="1" ht="20.100000000000001" customHeight="1" x14ac:dyDescent="0.35">
      <c r="B88" s="139">
        <v>42</v>
      </c>
      <c r="C88" s="101"/>
      <c r="D88" s="143" t="s">
        <v>140</v>
      </c>
      <c r="E88" s="495" t="s">
        <v>137</v>
      </c>
      <c r="F88" s="460">
        <v>506</v>
      </c>
      <c r="G88" s="600">
        <v>0</v>
      </c>
      <c r="H88" s="548">
        <f t="shared" si="13"/>
        <v>0</v>
      </c>
    </row>
    <row r="89" spans="2:8" s="85" customFormat="1" ht="24.95" customHeight="1" x14ac:dyDescent="0.35">
      <c r="B89" s="744" t="s">
        <v>500</v>
      </c>
      <c r="C89" s="745"/>
      <c r="D89" s="745"/>
      <c r="E89" s="745"/>
      <c r="F89" s="745"/>
      <c r="G89" s="745"/>
      <c r="H89" s="559">
        <f>SUM(H85:H88)</f>
        <v>0</v>
      </c>
    </row>
    <row r="90" spans="2:8" s="85" customFormat="1" ht="18.75" x14ac:dyDescent="0.25">
      <c r="B90" s="334"/>
      <c r="C90" s="187"/>
      <c r="D90" s="147" t="s">
        <v>141</v>
      </c>
      <c r="E90" s="498"/>
      <c r="F90" s="431"/>
      <c r="G90" s="603"/>
      <c r="H90" s="558"/>
    </row>
    <row r="91" spans="2:8" s="85" customFormat="1" ht="20.100000000000001" customHeight="1" x14ac:dyDescent="0.35">
      <c r="B91" s="139">
        <v>43</v>
      </c>
      <c r="C91" s="101"/>
      <c r="D91" s="143" t="s">
        <v>133</v>
      </c>
      <c r="E91" s="495" t="s">
        <v>35</v>
      </c>
      <c r="F91" s="460">
        <v>2</v>
      </c>
      <c r="G91" s="600">
        <v>0</v>
      </c>
      <c r="H91" s="548">
        <f t="shared" ref="H91:H94" si="14">F91*G91</f>
        <v>0</v>
      </c>
    </row>
    <row r="92" spans="2:8" s="85" customFormat="1" ht="20.100000000000001" customHeight="1" x14ac:dyDescent="0.35">
      <c r="B92" s="139">
        <v>44</v>
      </c>
      <c r="C92" s="101"/>
      <c r="D92" s="143" t="s">
        <v>134</v>
      </c>
      <c r="E92" s="495" t="s">
        <v>35</v>
      </c>
      <c r="F92" s="460">
        <v>7.98</v>
      </c>
      <c r="G92" s="600">
        <v>0</v>
      </c>
      <c r="H92" s="548">
        <f t="shared" si="14"/>
        <v>0</v>
      </c>
    </row>
    <row r="93" spans="2:8" s="85" customFormat="1" ht="20.100000000000001" customHeight="1" x14ac:dyDescent="0.35">
      <c r="B93" s="139">
        <v>45</v>
      </c>
      <c r="C93" s="101"/>
      <c r="D93" s="143" t="s">
        <v>135</v>
      </c>
      <c r="E93" s="495" t="s">
        <v>35</v>
      </c>
      <c r="F93" s="460">
        <v>4.6500000000000004</v>
      </c>
      <c r="G93" s="600">
        <v>0</v>
      </c>
      <c r="H93" s="548">
        <f t="shared" si="14"/>
        <v>0</v>
      </c>
    </row>
    <row r="94" spans="2:8" s="85" customFormat="1" ht="20.100000000000001" customHeight="1" x14ac:dyDescent="0.35">
      <c r="B94" s="139">
        <v>46</v>
      </c>
      <c r="C94" s="101"/>
      <c r="D94" s="143" t="s">
        <v>140</v>
      </c>
      <c r="E94" s="495" t="s">
        <v>137</v>
      </c>
      <c r="F94" s="460">
        <v>482.5</v>
      </c>
      <c r="G94" s="600">
        <v>0</v>
      </c>
      <c r="H94" s="548">
        <f t="shared" si="14"/>
        <v>0</v>
      </c>
    </row>
    <row r="95" spans="2:8" s="85" customFormat="1" ht="24.95" customHeight="1" x14ac:dyDescent="0.35">
      <c r="B95" s="335"/>
      <c r="C95" s="188"/>
      <c r="D95" s="725" t="s">
        <v>142</v>
      </c>
      <c r="E95" s="725"/>
      <c r="F95" s="725"/>
      <c r="G95" s="725"/>
      <c r="H95" s="555">
        <f>SUM(H91:H94)</f>
        <v>0</v>
      </c>
    </row>
    <row r="96" spans="2:8" s="85" customFormat="1" ht="24.95" customHeight="1" x14ac:dyDescent="0.25">
      <c r="B96" s="334"/>
      <c r="C96" s="187"/>
      <c r="D96" s="147" t="s">
        <v>143</v>
      </c>
      <c r="E96" s="498"/>
      <c r="F96" s="431"/>
      <c r="G96" s="603"/>
      <c r="H96" s="558"/>
    </row>
    <row r="97" spans="1:8" s="85" customFormat="1" ht="18.75" x14ac:dyDescent="0.35">
      <c r="B97" s="139">
        <v>47</v>
      </c>
      <c r="C97" s="101"/>
      <c r="D97" s="143" t="s">
        <v>133</v>
      </c>
      <c r="E97" s="495" t="s">
        <v>35</v>
      </c>
      <c r="F97" s="460">
        <v>2.2799999999999998</v>
      </c>
      <c r="G97" s="600">
        <v>0</v>
      </c>
      <c r="H97" s="548">
        <f t="shared" ref="H97:H100" si="15">F97*G97</f>
        <v>0</v>
      </c>
    </row>
    <row r="98" spans="1:8" s="85" customFormat="1" ht="18.75" x14ac:dyDescent="0.35">
      <c r="B98" s="139">
        <v>48</v>
      </c>
      <c r="C98" s="101"/>
      <c r="D98" s="143" t="s">
        <v>134</v>
      </c>
      <c r="E98" s="495" t="s">
        <v>35</v>
      </c>
      <c r="F98" s="460">
        <v>9.1199999999999992</v>
      </c>
      <c r="G98" s="600">
        <v>0</v>
      </c>
      <c r="H98" s="548">
        <f t="shared" si="15"/>
        <v>0</v>
      </c>
    </row>
    <row r="99" spans="1:8" s="85" customFormat="1" ht="18.75" x14ac:dyDescent="0.35">
      <c r="B99" s="139">
        <v>49</v>
      </c>
      <c r="C99" s="101"/>
      <c r="D99" s="143" t="s">
        <v>135</v>
      </c>
      <c r="E99" s="495" t="s">
        <v>35</v>
      </c>
      <c r="F99" s="460">
        <v>5.43</v>
      </c>
      <c r="G99" s="600">
        <v>0</v>
      </c>
      <c r="H99" s="548">
        <f t="shared" si="15"/>
        <v>0</v>
      </c>
    </row>
    <row r="100" spans="1:8" s="85" customFormat="1" ht="18.75" x14ac:dyDescent="0.35">
      <c r="B100" s="139">
        <v>50</v>
      </c>
      <c r="C100" s="101"/>
      <c r="D100" s="143" t="s">
        <v>140</v>
      </c>
      <c r="E100" s="495" t="s">
        <v>137</v>
      </c>
      <c r="F100" s="460">
        <v>555.9</v>
      </c>
      <c r="G100" s="600">
        <v>0</v>
      </c>
      <c r="H100" s="548">
        <f t="shared" si="15"/>
        <v>0</v>
      </c>
    </row>
    <row r="101" spans="1:8" s="85" customFormat="1" ht="24.95" customHeight="1" x14ac:dyDescent="0.35">
      <c r="B101" s="139"/>
      <c r="C101" s="187"/>
      <c r="D101" s="725" t="s">
        <v>144</v>
      </c>
      <c r="E101" s="725"/>
      <c r="F101" s="725"/>
      <c r="G101" s="725"/>
      <c r="H101" s="555">
        <f>SUM(H97:H100)</f>
        <v>0</v>
      </c>
    </row>
    <row r="102" spans="1:8" s="85" customFormat="1" ht="24.95" customHeight="1" x14ac:dyDescent="0.35">
      <c r="A102" s="84"/>
      <c r="B102" s="139"/>
      <c r="C102" s="187"/>
      <c r="D102" s="147" t="s">
        <v>145</v>
      </c>
      <c r="E102" s="498"/>
      <c r="F102" s="431"/>
      <c r="G102" s="431"/>
      <c r="H102" s="558"/>
    </row>
    <row r="103" spans="1:8" s="85" customFormat="1" ht="24.95" customHeight="1" x14ac:dyDescent="0.35">
      <c r="A103" s="97"/>
      <c r="B103" s="139">
        <v>51</v>
      </c>
      <c r="C103" s="101"/>
      <c r="D103" s="143" t="s">
        <v>133</v>
      </c>
      <c r="E103" s="495" t="s">
        <v>35</v>
      </c>
      <c r="F103" s="460">
        <v>2.16</v>
      </c>
      <c r="G103" s="600">
        <v>0</v>
      </c>
      <c r="H103" s="548">
        <f t="shared" ref="H103:H106" si="16">F103*G103</f>
        <v>0</v>
      </c>
    </row>
    <row r="104" spans="1:8" s="85" customFormat="1" ht="24.95" customHeight="1" x14ac:dyDescent="0.35">
      <c r="A104" s="97"/>
      <c r="B104" s="139">
        <v>52</v>
      </c>
      <c r="C104" s="101"/>
      <c r="D104" s="143" t="s">
        <v>134</v>
      </c>
      <c r="E104" s="495" t="s">
        <v>35</v>
      </c>
      <c r="F104" s="460">
        <v>8.65</v>
      </c>
      <c r="G104" s="600">
        <v>0</v>
      </c>
      <c r="H104" s="548">
        <f t="shared" si="16"/>
        <v>0</v>
      </c>
    </row>
    <row r="105" spans="1:8" s="85" customFormat="1" ht="24.95" customHeight="1" x14ac:dyDescent="0.35">
      <c r="A105" s="97"/>
      <c r="B105" s="139">
        <v>53</v>
      </c>
      <c r="C105" s="101"/>
      <c r="D105" s="143" t="s">
        <v>135</v>
      </c>
      <c r="E105" s="495" t="s">
        <v>35</v>
      </c>
      <c r="F105" s="460">
        <v>6.64</v>
      </c>
      <c r="G105" s="600">
        <v>0</v>
      </c>
      <c r="H105" s="548">
        <f t="shared" si="16"/>
        <v>0</v>
      </c>
    </row>
    <row r="106" spans="1:8" s="85" customFormat="1" ht="24.95" customHeight="1" x14ac:dyDescent="0.35">
      <c r="A106" s="97"/>
      <c r="B106" s="139">
        <v>54</v>
      </c>
      <c r="C106" s="101"/>
      <c r="D106" s="143" t="s">
        <v>140</v>
      </c>
      <c r="E106" s="495" t="s">
        <v>137</v>
      </c>
      <c r="F106" s="460">
        <v>592.79999999999995</v>
      </c>
      <c r="G106" s="600">
        <v>0</v>
      </c>
      <c r="H106" s="548">
        <f t="shared" si="16"/>
        <v>0</v>
      </c>
    </row>
    <row r="107" spans="1:8" s="85" customFormat="1" ht="24.95" customHeight="1" x14ac:dyDescent="0.35">
      <c r="A107" s="84"/>
      <c r="B107" s="720" t="s">
        <v>146</v>
      </c>
      <c r="C107" s="721"/>
      <c r="D107" s="721"/>
      <c r="E107" s="721"/>
      <c r="F107" s="721"/>
      <c r="G107" s="722"/>
      <c r="H107" s="555">
        <f>SUM(H103:H106)</f>
        <v>0</v>
      </c>
    </row>
    <row r="108" spans="1:8" s="85" customFormat="1" ht="24.95" customHeight="1" x14ac:dyDescent="0.35">
      <c r="A108" s="84"/>
      <c r="B108" s="333"/>
      <c r="C108" s="186"/>
      <c r="D108" s="96" t="s">
        <v>147</v>
      </c>
      <c r="E108" s="498"/>
      <c r="F108" s="431"/>
      <c r="G108" s="431"/>
      <c r="H108" s="558"/>
    </row>
    <row r="109" spans="1:8" s="85" customFormat="1" ht="24.95" customHeight="1" x14ac:dyDescent="0.35">
      <c r="A109" s="84"/>
      <c r="B109" s="139">
        <v>55</v>
      </c>
      <c r="C109" s="101"/>
      <c r="D109" s="143" t="s">
        <v>148</v>
      </c>
      <c r="E109" s="495" t="s">
        <v>51</v>
      </c>
      <c r="F109" s="460">
        <v>60</v>
      </c>
      <c r="G109" s="600">
        <v>0</v>
      </c>
      <c r="H109" s="548">
        <f t="shared" ref="H109:H111" si="17">F109*G109</f>
        <v>0</v>
      </c>
    </row>
    <row r="110" spans="1:8" s="85" customFormat="1" ht="27" customHeight="1" x14ac:dyDescent="0.35">
      <c r="A110" s="84"/>
      <c r="B110" s="139">
        <v>56</v>
      </c>
      <c r="C110" s="101"/>
      <c r="D110" s="143" t="s">
        <v>149</v>
      </c>
      <c r="E110" s="495" t="s">
        <v>34</v>
      </c>
      <c r="F110" s="460">
        <v>4</v>
      </c>
      <c r="G110" s="600">
        <v>0</v>
      </c>
      <c r="H110" s="548">
        <f t="shared" si="17"/>
        <v>0</v>
      </c>
    </row>
    <row r="111" spans="1:8" s="85" customFormat="1" ht="42.75" customHeight="1" x14ac:dyDescent="0.35">
      <c r="A111" s="84"/>
      <c r="B111" s="139">
        <v>57</v>
      </c>
      <c r="C111" s="101"/>
      <c r="D111" s="143" t="s">
        <v>150</v>
      </c>
      <c r="E111" s="495" t="s">
        <v>33</v>
      </c>
      <c r="F111" s="460">
        <v>41.31</v>
      </c>
      <c r="G111" s="600">
        <v>0</v>
      </c>
      <c r="H111" s="548">
        <f t="shared" si="17"/>
        <v>0</v>
      </c>
    </row>
    <row r="112" spans="1:8" s="85" customFormat="1" ht="24.95" customHeight="1" x14ac:dyDescent="0.35">
      <c r="A112" s="95"/>
      <c r="B112" s="720" t="s">
        <v>406</v>
      </c>
      <c r="C112" s="721"/>
      <c r="D112" s="721" t="s">
        <v>151</v>
      </c>
      <c r="E112" s="721"/>
      <c r="F112" s="721"/>
      <c r="G112" s="722"/>
      <c r="H112" s="555">
        <f>SUM(H109:H111)</f>
        <v>0</v>
      </c>
    </row>
    <row r="113" spans="1:8" s="85" customFormat="1" ht="18.75" x14ac:dyDescent="0.35">
      <c r="A113" s="95"/>
      <c r="B113" s="336"/>
      <c r="C113" s="227"/>
      <c r="D113" s="777" t="str">
        <f>B70</f>
        <v>2.1. ВКУПНО ЗА ПРИПРЕМНИ РАБОТИ:</v>
      </c>
      <c r="E113" s="778"/>
      <c r="F113" s="778"/>
      <c r="G113" s="779"/>
      <c r="H113" s="560">
        <f>H70</f>
        <v>0</v>
      </c>
    </row>
    <row r="114" spans="1:8" s="85" customFormat="1" ht="18.75" x14ac:dyDescent="0.35">
      <c r="A114" s="84"/>
      <c r="B114" s="335"/>
      <c r="C114" s="189"/>
      <c r="D114" s="733" t="str">
        <f>B77</f>
        <v>2.2. ВКУПНО ЗА ЗЕМЈАНИ РАБОТИ:</v>
      </c>
      <c r="E114" s="734"/>
      <c r="F114" s="734"/>
      <c r="G114" s="735"/>
      <c r="H114" s="561">
        <f>H77</f>
        <v>0</v>
      </c>
    </row>
    <row r="115" spans="1:8" s="85" customFormat="1" ht="18.75" x14ac:dyDescent="0.35">
      <c r="A115" s="84"/>
      <c r="B115" s="335"/>
      <c r="C115" s="189"/>
      <c r="D115" s="754" t="str">
        <f>B83</f>
        <v>2.3.ВКУПНО ЗА БЕТОНСКИ И АРМИРАЧКИ РАБОТИ ЗА АБ ЅИД 1:</v>
      </c>
      <c r="E115" s="755"/>
      <c r="F115" s="755"/>
      <c r="G115" s="756"/>
      <c r="H115" s="561">
        <f>H83</f>
        <v>0</v>
      </c>
    </row>
    <row r="116" spans="1:8" s="85" customFormat="1" ht="18.75" x14ac:dyDescent="0.35">
      <c r="A116" s="84"/>
      <c r="B116" s="335"/>
      <c r="C116" s="189"/>
      <c r="D116" s="754" t="str">
        <f>B89</f>
        <v>2.4. БЕТОНСКИ И АРМИРАЧКИ РАБОТИ ЗА ПАРАПЕТЕН ЅИД:</v>
      </c>
      <c r="E116" s="755"/>
      <c r="F116" s="755"/>
      <c r="G116" s="756"/>
      <c r="H116" s="561">
        <f>H89</f>
        <v>0</v>
      </c>
    </row>
    <row r="117" spans="1:8" s="85" customFormat="1" ht="18.75" x14ac:dyDescent="0.35">
      <c r="A117" s="84"/>
      <c r="B117" s="335"/>
      <c r="C117" s="189"/>
      <c r="D117" s="754" t="str">
        <f>D95</f>
        <v>2.5.ВКУПНО ЗА БЕТОНСКИ И АРМИРАЧКИ РАБОТИ ЗА ПАРАПЕТЕН ЅИД НА КРАК КАЈ ШКОЛО:</v>
      </c>
      <c r="E117" s="755"/>
      <c r="F117" s="755"/>
      <c r="G117" s="756"/>
      <c r="H117" s="561">
        <f>H95</f>
        <v>0</v>
      </c>
    </row>
    <row r="118" spans="1:8" s="85" customFormat="1" ht="18.75" x14ac:dyDescent="0.35">
      <c r="A118" s="84"/>
      <c r="B118" s="335"/>
      <c r="C118" s="189"/>
      <c r="D118" s="754" t="str">
        <f>D101</f>
        <v>2.6.ВКУПНО ЗА БЕТОНСКИ И АРМИРАЧКИ РАБОТИ ЗА ПАРАПЕТЕН ЅИД 0+099.67-0+121.37:</v>
      </c>
      <c r="E118" s="755"/>
      <c r="F118" s="755"/>
      <c r="G118" s="756"/>
      <c r="H118" s="561">
        <f>H101</f>
        <v>0</v>
      </c>
    </row>
    <row r="119" spans="1:8" s="85" customFormat="1" ht="18.75" x14ac:dyDescent="0.35">
      <c r="A119" s="84"/>
      <c r="B119" s="335"/>
      <c r="C119" s="189"/>
      <c r="D119" s="754" t="str">
        <f>D102</f>
        <v>2.7. БЕТОНСКИ И АРМИРАЧКИ РАБОТИ ЗА ПАРАПЕТЕН ЅИД НА КМ 0+140.60 ДО КМ 0+161.20</v>
      </c>
      <c r="E119" s="755"/>
      <c r="F119" s="755"/>
      <c r="G119" s="756"/>
      <c r="H119" s="561">
        <f>H107</f>
        <v>0</v>
      </c>
    </row>
    <row r="120" spans="1:8" s="85" customFormat="1" ht="18.75" customHeight="1" thickBot="1" x14ac:dyDescent="0.4">
      <c r="A120" s="84"/>
      <c r="B120" s="337"/>
      <c r="C120" s="201"/>
      <c r="D120" s="774" t="s">
        <v>151</v>
      </c>
      <c r="E120" s="775"/>
      <c r="F120" s="775"/>
      <c r="G120" s="776"/>
      <c r="H120" s="562">
        <f>H112</f>
        <v>0</v>
      </c>
    </row>
    <row r="121" spans="1:8" s="85" customFormat="1" ht="24.95" customHeight="1" thickBot="1" x14ac:dyDescent="0.4">
      <c r="A121" s="84"/>
      <c r="B121" s="751" t="s">
        <v>402</v>
      </c>
      <c r="C121" s="752"/>
      <c r="D121" s="752"/>
      <c r="E121" s="752"/>
      <c r="F121" s="752"/>
      <c r="G121" s="753"/>
      <c r="H121" s="563">
        <f>SUM(H113:H120)</f>
        <v>0</v>
      </c>
    </row>
    <row r="122" spans="1:8" s="85" customFormat="1" ht="24.95" customHeight="1" x14ac:dyDescent="0.35">
      <c r="A122" s="84"/>
      <c r="B122" s="330"/>
      <c r="C122" s="183"/>
      <c r="D122" s="220" t="s">
        <v>152</v>
      </c>
      <c r="E122" s="499"/>
      <c r="F122" s="464"/>
      <c r="G122" s="432"/>
      <c r="H122" s="564"/>
    </row>
    <row r="123" spans="1:8" s="85" customFormat="1" ht="24.95" customHeight="1" x14ac:dyDescent="0.35">
      <c r="A123" s="84"/>
      <c r="B123" s="335"/>
      <c r="C123" s="189"/>
      <c r="D123" s="176" t="s">
        <v>153</v>
      </c>
      <c r="E123" s="500"/>
      <c r="F123" s="465"/>
      <c r="G123" s="433"/>
      <c r="H123" s="565"/>
    </row>
    <row r="124" spans="1:8" s="85" customFormat="1" ht="24.95" customHeight="1" x14ac:dyDescent="0.35">
      <c r="A124" s="84"/>
      <c r="B124" s="139">
        <v>58</v>
      </c>
      <c r="C124" s="101" t="s">
        <v>58</v>
      </c>
      <c r="D124" s="98" t="s">
        <v>154</v>
      </c>
      <c r="E124" s="494" t="s">
        <v>33</v>
      </c>
      <c r="F124" s="459">
        <v>23</v>
      </c>
      <c r="G124" s="600">
        <v>0</v>
      </c>
      <c r="H124" s="548">
        <f t="shared" ref="H124" si="18">F124*G124</f>
        <v>0</v>
      </c>
    </row>
    <row r="125" spans="1:8" s="85" customFormat="1" ht="24.95" customHeight="1" x14ac:dyDescent="0.35">
      <c r="A125" s="84"/>
      <c r="B125" s="720" t="s">
        <v>155</v>
      </c>
      <c r="C125" s="721"/>
      <c r="D125" s="721"/>
      <c r="E125" s="721"/>
      <c r="F125" s="721"/>
      <c r="G125" s="722"/>
      <c r="H125" s="555">
        <f>SUM(H124)</f>
        <v>0</v>
      </c>
    </row>
    <row r="126" spans="1:8" s="85" customFormat="1" ht="24.95" customHeight="1" x14ac:dyDescent="0.35">
      <c r="A126" s="84"/>
      <c r="B126" s="139"/>
      <c r="C126" s="101"/>
      <c r="D126" s="99" t="s">
        <v>156</v>
      </c>
      <c r="E126" s="500"/>
      <c r="F126" s="465"/>
      <c r="G126" s="433"/>
      <c r="H126" s="565"/>
    </row>
    <row r="127" spans="1:8" s="85" customFormat="1" ht="24.95" customHeight="1" x14ac:dyDescent="0.35">
      <c r="A127" s="84"/>
      <c r="B127" s="139">
        <v>59</v>
      </c>
      <c r="C127" s="101" t="s">
        <v>61</v>
      </c>
      <c r="D127" s="98" t="s">
        <v>157</v>
      </c>
      <c r="E127" s="495" t="s">
        <v>35</v>
      </c>
      <c r="F127" s="460">
        <v>63.839999999999996</v>
      </c>
      <c r="G127" s="600">
        <v>0</v>
      </c>
      <c r="H127" s="548">
        <f t="shared" ref="H127:H131" si="19">F127*G127</f>
        <v>0</v>
      </c>
    </row>
    <row r="128" spans="1:8" s="85" customFormat="1" ht="47.25" customHeight="1" x14ac:dyDescent="0.35">
      <c r="A128" s="84"/>
      <c r="B128" s="139">
        <v>60</v>
      </c>
      <c r="C128" s="101" t="s">
        <v>66</v>
      </c>
      <c r="D128" s="98" t="s">
        <v>158</v>
      </c>
      <c r="E128" s="495" t="s">
        <v>35</v>
      </c>
      <c r="F128" s="460">
        <v>10.164000000000001</v>
      </c>
      <c r="G128" s="600">
        <v>0</v>
      </c>
      <c r="H128" s="548">
        <f t="shared" si="19"/>
        <v>0</v>
      </c>
    </row>
    <row r="129" spans="1:8" s="85" customFormat="1" ht="44.25" customHeight="1" x14ac:dyDescent="0.35">
      <c r="A129" s="84"/>
      <c r="B129" s="139">
        <v>61</v>
      </c>
      <c r="C129" s="101" t="s">
        <v>67</v>
      </c>
      <c r="D129" s="98" t="s">
        <v>159</v>
      </c>
      <c r="E129" s="495" t="s">
        <v>34</v>
      </c>
      <c r="F129" s="460">
        <v>115</v>
      </c>
      <c r="G129" s="600">
        <v>0</v>
      </c>
      <c r="H129" s="548">
        <f t="shared" si="19"/>
        <v>0</v>
      </c>
    </row>
    <row r="130" spans="1:8" s="85" customFormat="1" ht="47.25" customHeight="1" x14ac:dyDescent="0.35">
      <c r="A130" s="84"/>
      <c r="B130" s="139">
        <v>62</v>
      </c>
      <c r="C130" s="101" t="s">
        <v>396</v>
      </c>
      <c r="D130" s="98" t="s">
        <v>160</v>
      </c>
      <c r="E130" s="495" t="s">
        <v>34</v>
      </c>
      <c r="F130" s="460">
        <v>115</v>
      </c>
      <c r="G130" s="600">
        <v>0</v>
      </c>
      <c r="H130" s="548">
        <f t="shared" si="19"/>
        <v>0</v>
      </c>
    </row>
    <row r="131" spans="1:8" s="85" customFormat="1" ht="24.95" customHeight="1" x14ac:dyDescent="0.35">
      <c r="A131" s="84"/>
      <c r="B131" s="139">
        <v>63</v>
      </c>
      <c r="C131" s="101" t="s">
        <v>395</v>
      </c>
      <c r="D131" s="98" t="s">
        <v>343</v>
      </c>
      <c r="E131" s="495" t="s">
        <v>34</v>
      </c>
      <c r="F131" s="460">
        <v>115</v>
      </c>
      <c r="G131" s="600">
        <v>0</v>
      </c>
      <c r="H131" s="548">
        <f t="shared" si="19"/>
        <v>0</v>
      </c>
    </row>
    <row r="132" spans="1:8" s="85" customFormat="1" ht="24.95" customHeight="1" x14ac:dyDescent="0.35">
      <c r="A132" s="84"/>
      <c r="B132" s="720" t="s">
        <v>161</v>
      </c>
      <c r="C132" s="721"/>
      <c r="D132" s="721"/>
      <c r="E132" s="721"/>
      <c r="F132" s="721"/>
      <c r="G132" s="722"/>
      <c r="H132" s="566">
        <f>SUM(H127:H131)</f>
        <v>0</v>
      </c>
    </row>
    <row r="133" spans="1:8" s="85" customFormat="1" ht="24.95" customHeight="1" x14ac:dyDescent="0.35">
      <c r="A133" s="84"/>
      <c r="B133" s="139"/>
      <c r="C133" s="101"/>
      <c r="D133" s="176" t="s">
        <v>162</v>
      </c>
      <c r="E133" s="501"/>
      <c r="F133" s="466"/>
      <c r="G133" s="434"/>
      <c r="H133" s="567"/>
    </row>
    <row r="134" spans="1:8" s="85" customFormat="1" ht="47.25" customHeight="1" x14ac:dyDescent="0.35">
      <c r="A134" s="84"/>
      <c r="B134" s="139">
        <v>64</v>
      </c>
      <c r="C134" s="101"/>
      <c r="D134" s="98" t="s">
        <v>163</v>
      </c>
      <c r="E134" s="494" t="s">
        <v>35</v>
      </c>
      <c r="F134" s="459">
        <v>4.0026000000000002</v>
      </c>
      <c r="G134" s="600">
        <v>0</v>
      </c>
      <c r="H134" s="548">
        <f t="shared" ref="H134:H138" si="20">F134*G134</f>
        <v>0</v>
      </c>
    </row>
    <row r="135" spans="1:8" s="85" customFormat="1" ht="48" customHeight="1" x14ac:dyDescent="0.35">
      <c r="A135" s="84"/>
      <c r="B135" s="139">
        <v>65</v>
      </c>
      <c r="C135" s="101"/>
      <c r="D135" s="98" t="s">
        <v>388</v>
      </c>
      <c r="E135" s="495" t="s">
        <v>35</v>
      </c>
      <c r="F135" s="460">
        <v>50</v>
      </c>
      <c r="G135" s="600">
        <v>0</v>
      </c>
      <c r="H135" s="548">
        <f t="shared" si="20"/>
        <v>0</v>
      </c>
    </row>
    <row r="136" spans="1:8" s="85" customFormat="1" ht="53.25" customHeight="1" x14ac:dyDescent="0.35">
      <c r="A136" s="84"/>
      <c r="B136" s="139">
        <v>66</v>
      </c>
      <c r="C136" s="101"/>
      <c r="D136" s="98" t="s">
        <v>389</v>
      </c>
      <c r="E136" s="495" t="s">
        <v>164</v>
      </c>
      <c r="F136" s="460">
        <v>11556</v>
      </c>
      <c r="G136" s="600">
        <v>0</v>
      </c>
      <c r="H136" s="548">
        <f t="shared" si="20"/>
        <v>0</v>
      </c>
    </row>
    <row r="137" spans="1:8" s="85" customFormat="1" ht="50.25" customHeight="1" x14ac:dyDescent="0.35">
      <c r="A137" s="84"/>
      <c r="B137" s="139">
        <v>67</v>
      </c>
      <c r="C137" s="101"/>
      <c r="D137" s="98" t="s">
        <v>165</v>
      </c>
      <c r="E137" s="495" t="s">
        <v>166</v>
      </c>
      <c r="F137" s="460">
        <v>23</v>
      </c>
      <c r="G137" s="600">
        <v>0</v>
      </c>
      <c r="H137" s="548">
        <f t="shared" si="20"/>
        <v>0</v>
      </c>
    </row>
    <row r="138" spans="1:8" s="85" customFormat="1" ht="87" customHeight="1" x14ac:dyDescent="0.35">
      <c r="A138" s="84"/>
      <c r="B138" s="139">
        <v>68</v>
      </c>
      <c r="C138" s="101"/>
      <c r="D138" s="98" t="s">
        <v>465</v>
      </c>
      <c r="E138" s="495" t="s">
        <v>167</v>
      </c>
      <c r="F138" s="460">
        <v>138</v>
      </c>
      <c r="G138" s="600">
        <v>0</v>
      </c>
      <c r="H138" s="548">
        <f t="shared" si="20"/>
        <v>0</v>
      </c>
    </row>
    <row r="139" spans="1:8" s="85" customFormat="1" ht="24.95" customHeight="1" x14ac:dyDescent="0.35">
      <c r="A139" s="84"/>
      <c r="B139" s="335"/>
      <c r="C139" s="189"/>
      <c r="D139" s="725" t="s">
        <v>168</v>
      </c>
      <c r="E139" s="725"/>
      <c r="F139" s="725"/>
      <c r="G139" s="725"/>
      <c r="H139" s="568">
        <f>SUM(H134:H138)</f>
        <v>0</v>
      </c>
    </row>
    <row r="140" spans="1:8" s="85" customFormat="1" ht="18.75" x14ac:dyDescent="0.35">
      <c r="A140" s="84"/>
      <c r="B140" s="335"/>
      <c r="C140" s="189"/>
      <c r="D140" s="733" t="str">
        <f>B125</f>
        <v>3.1. ВКУПНО ЗА ПРИПРЕМНИ РАБОТИ:</v>
      </c>
      <c r="E140" s="734"/>
      <c r="F140" s="734"/>
      <c r="G140" s="735"/>
      <c r="H140" s="561">
        <f>H125</f>
        <v>0</v>
      </c>
    </row>
    <row r="141" spans="1:8" s="85" customFormat="1" ht="18.75" x14ac:dyDescent="0.35">
      <c r="A141" s="84"/>
      <c r="B141" s="335"/>
      <c r="C141" s="189"/>
      <c r="D141" s="733" t="str">
        <f>B132</f>
        <v>3.2. ВКУПНО ЗА ЗЕМЈАНИ РАБОТИ:</v>
      </c>
      <c r="E141" s="734"/>
      <c r="F141" s="734"/>
      <c r="G141" s="735"/>
      <c r="H141" s="561">
        <f>H132</f>
        <v>0</v>
      </c>
    </row>
    <row r="142" spans="1:8" s="85" customFormat="1" ht="19.5" thickBot="1" x14ac:dyDescent="0.4">
      <c r="A142" s="84"/>
      <c r="B142" s="337"/>
      <c r="C142" s="201"/>
      <c r="D142" s="771" t="str">
        <f>D139</f>
        <v>3.3. ВКУПНО ЗА АРМИРАНО БЕТОНСКИ РАБОТИ:</v>
      </c>
      <c r="E142" s="772"/>
      <c r="F142" s="772"/>
      <c r="G142" s="773"/>
      <c r="H142" s="562">
        <f>H139</f>
        <v>0</v>
      </c>
    </row>
    <row r="143" spans="1:8" s="311" customFormat="1" ht="24.95" customHeight="1" thickBot="1" x14ac:dyDescent="0.4">
      <c r="A143" s="310"/>
      <c r="B143" s="751" t="s">
        <v>385</v>
      </c>
      <c r="C143" s="752"/>
      <c r="D143" s="752"/>
      <c r="E143" s="752"/>
      <c r="F143" s="752"/>
      <c r="G143" s="753"/>
      <c r="H143" s="563">
        <f>SUM(H140:H142)</f>
        <v>0</v>
      </c>
    </row>
    <row r="144" spans="1:8" s="85" customFormat="1" ht="24.95" customHeight="1" x14ac:dyDescent="0.35">
      <c r="A144" s="84"/>
      <c r="B144" s="338"/>
      <c r="C144" s="191"/>
      <c r="D144" s="109" t="s">
        <v>169</v>
      </c>
      <c r="E144" s="500"/>
      <c r="F144" s="465"/>
      <c r="G144" s="433"/>
      <c r="H144" s="565"/>
    </row>
    <row r="145" spans="1:8" s="85" customFormat="1" ht="24.95" customHeight="1" x14ac:dyDescent="0.35">
      <c r="A145" s="84"/>
      <c r="B145" s="339"/>
      <c r="C145" s="192"/>
      <c r="D145" s="99" t="s">
        <v>170</v>
      </c>
      <c r="E145" s="500"/>
      <c r="F145" s="465"/>
      <c r="G145" s="433"/>
      <c r="H145" s="565"/>
    </row>
    <row r="146" spans="1:8" s="85" customFormat="1" ht="51.75" customHeight="1" x14ac:dyDescent="0.35">
      <c r="A146" s="84"/>
      <c r="B146" s="139">
        <v>69</v>
      </c>
      <c r="C146" s="101"/>
      <c r="D146" s="98" t="s">
        <v>171</v>
      </c>
      <c r="E146" s="495" t="s">
        <v>172</v>
      </c>
      <c r="F146" s="460">
        <v>46.44</v>
      </c>
      <c r="G146" s="600">
        <v>0</v>
      </c>
      <c r="H146" s="548">
        <f t="shared" ref="H146:H155" si="21">F146*G146</f>
        <v>0</v>
      </c>
    </row>
    <row r="147" spans="1:8" s="85" customFormat="1" ht="64.5" customHeight="1" x14ac:dyDescent="0.35">
      <c r="A147" s="84"/>
      <c r="B147" s="139">
        <v>70</v>
      </c>
      <c r="C147" s="101"/>
      <c r="D147" s="98" t="s">
        <v>408</v>
      </c>
      <c r="E147" s="495" t="s">
        <v>172</v>
      </c>
      <c r="F147" s="460">
        <v>70</v>
      </c>
      <c r="G147" s="600">
        <v>0</v>
      </c>
      <c r="H147" s="548">
        <f t="shared" si="21"/>
        <v>0</v>
      </c>
    </row>
    <row r="148" spans="1:8" s="85" customFormat="1" ht="69" customHeight="1" x14ac:dyDescent="0.35">
      <c r="A148" s="84"/>
      <c r="B148" s="139">
        <v>71</v>
      </c>
      <c r="C148" s="101"/>
      <c r="D148" s="98" t="s">
        <v>174</v>
      </c>
      <c r="E148" s="495" t="s">
        <v>175</v>
      </c>
      <c r="F148" s="460">
        <v>22.93</v>
      </c>
      <c r="G148" s="600">
        <v>0</v>
      </c>
      <c r="H148" s="548">
        <f t="shared" si="21"/>
        <v>0</v>
      </c>
    </row>
    <row r="149" spans="1:8" s="85" customFormat="1" ht="47.25" customHeight="1" x14ac:dyDescent="0.35">
      <c r="A149" s="84"/>
      <c r="B149" s="139">
        <v>72</v>
      </c>
      <c r="C149" s="101"/>
      <c r="D149" s="98" t="s">
        <v>176</v>
      </c>
      <c r="E149" s="495" t="s">
        <v>177</v>
      </c>
      <c r="F149" s="460">
        <v>22.93</v>
      </c>
      <c r="G149" s="600">
        <v>0</v>
      </c>
      <c r="H149" s="548">
        <f t="shared" si="21"/>
        <v>0</v>
      </c>
    </row>
    <row r="150" spans="1:8" s="85" customFormat="1" ht="47.25" customHeight="1" x14ac:dyDescent="0.35">
      <c r="A150" s="84"/>
      <c r="B150" s="139">
        <v>73</v>
      </c>
      <c r="C150" s="101"/>
      <c r="D150" s="98" t="s">
        <v>178</v>
      </c>
      <c r="E150" s="495" t="s">
        <v>34</v>
      </c>
      <c r="F150" s="460">
        <v>10</v>
      </c>
      <c r="G150" s="600">
        <v>0</v>
      </c>
      <c r="H150" s="548">
        <f t="shared" si="21"/>
        <v>0</v>
      </c>
    </row>
    <row r="151" spans="1:8" s="85" customFormat="1" ht="28.5" customHeight="1" x14ac:dyDescent="0.35">
      <c r="A151" s="84"/>
      <c r="B151" s="139">
        <v>74</v>
      </c>
      <c r="C151" s="101"/>
      <c r="D151" s="98" t="s">
        <v>179</v>
      </c>
      <c r="E151" s="495" t="s">
        <v>34</v>
      </c>
      <c r="F151" s="460">
        <v>3</v>
      </c>
      <c r="G151" s="600">
        <v>0</v>
      </c>
      <c r="H151" s="548">
        <f t="shared" si="21"/>
        <v>0</v>
      </c>
    </row>
    <row r="152" spans="1:8" s="85" customFormat="1" ht="45.75" customHeight="1" x14ac:dyDescent="0.35">
      <c r="A152" s="84"/>
      <c r="B152" s="139">
        <v>75</v>
      </c>
      <c r="C152" s="101"/>
      <c r="D152" s="98" t="s">
        <v>409</v>
      </c>
      <c r="E152" s="495" t="s">
        <v>35</v>
      </c>
      <c r="F152" s="460">
        <v>2</v>
      </c>
      <c r="G152" s="600">
        <v>0</v>
      </c>
      <c r="H152" s="548">
        <f t="shared" si="21"/>
        <v>0</v>
      </c>
    </row>
    <row r="153" spans="1:8" s="85" customFormat="1" ht="63" customHeight="1" x14ac:dyDescent="0.35">
      <c r="A153" s="84"/>
      <c r="B153" s="139">
        <v>76</v>
      </c>
      <c r="C153" s="101"/>
      <c r="D153" s="98" t="s">
        <v>180</v>
      </c>
      <c r="E153" s="495" t="s">
        <v>181</v>
      </c>
      <c r="F153" s="460">
        <v>5</v>
      </c>
      <c r="G153" s="600">
        <v>0</v>
      </c>
      <c r="H153" s="548">
        <f t="shared" si="21"/>
        <v>0</v>
      </c>
    </row>
    <row r="154" spans="1:8" s="85" customFormat="1" ht="54.75" customHeight="1" x14ac:dyDescent="0.35">
      <c r="A154" s="84"/>
      <c r="B154" s="139">
        <v>77</v>
      </c>
      <c r="C154" s="101"/>
      <c r="D154" s="98" t="s">
        <v>183</v>
      </c>
      <c r="E154" s="495" t="s">
        <v>34</v>
      </c>
      <c r="F154" s="460">
        <v>10.32</v>
      </c>
      <c r="G154" s="600">
        <v>0</v>
      </c>
      <c r="H154" s="548">
        <f t="shared" si="21"/>
        <v>0</v>
      </c>
    </row>
    <row r="155" spans="1:8" s="85" customFormat="1" ht="57" customHeight="1" x14ac:dyDescent="0.35">
      <c r="A155" s="84"/>
      <c r="B155" s="139">
        <v>78</v>
      </c>
      <c r="C155" s="101"/>
      <c r="D155" s="98" t="s">
        <v>184</v>
      </c>
      <c r="E155" s="495" t="s">
        <v>185</v>
      </c>
      <c r="F155" s="460">
        <v>1</v>
      </c>
      <c r="G155" s="600">
        <v>0</v>
      </c>
      <c r="H155" s="548">
        <f t="shared" si="21"/>
        <v>0</v>
      </c>
    </row>
    <row r="156" spans="1:8" s="85" customFormat="1" ht="24.95" customHeight="1" x14ac:dyDescent="0.35">
      <c r="A156" s="84"/>
      <c r="B156" s="720" t="s">
        <v>387</v>
      </c>
      <c r="C156" s="721"/>
      <c r="D156" s="721"/>
      <c r="E156" s="721"/>
      <c r="F156" s="721"/>
      <c r="G156" s="722"/>
      <c r="H156" s="566">
        <f>SUM(H146:H155)</f>
        <v>0</v>
      </c>
    </row>
    <row r="157" spans="1:8" s="85" customFormat="1" ht="24.95" customHeight="1" x14ac:dyDescent="0.35">
      <c r="A157" s="84"/>
      <c r="B157" s="340"/>
      <c r="C157" s="193"/>
      <c r="D157" s="176" t="s">
        <v>186</v>
      </c>
      <c r="E157" s="502"/>
      <c r="F157" s="467"/>
      <c r="G157" s="435"/>
      <c r="H157" s="569"/>
    </row>
    <row r="158" spans="1:8" s="85" customFormat="1" ht="48" customHeight="1" x14ac:dyDescent="0.35">
      <c r="A158" s="84"/>
      <c r="B158" s="139">
        <v>79</v>
      </c>
      <c r="C158" s="101"/>
      <c r="D158" s="98" t="s">
        <v>187</v>
      </c>
      <c r="E158" s="494" t="s">
        <v>188</v>
      </c>
      <c r="F158" s="459">
        <v>30.74</v>
      </c>
      <c r="G158" s="600">
        <v>0</v>
      </c>
      <c r="H158" s="548">
        <f t="shared" ref="H158:H166" si="22">F158*G158</f>
        <v>0</v>
      </c>
    </row>
    <row r="159" spans="1:8" s="85" customFormat="1" ht="45.75" customHeight="1" x14ac:dyDescent="0.35">
      <c r="A159" s="84"/>
      <c r="B159" s="139">
        <v>80</v>
      </c>
      <c r="C159" s="101"/>
      <c r="D159" s="98" t="s">
        <v>189</v>
      </c>
      <c r="E159" s="495" t="s">
        <v>188</v>
      </c>
      <c r="F159" s="460">
        <v>7.68</v>
      </c>
      <c r="G159" s="600">
        <v>0</v>
      </c>
      <c r="H159" s="548">
        <f t="shared" si="22"/>
        <v>0</v>
      </c>
    </row>
    <row r="160" spans="1:8" s="85" customFormat="1" ht="52.5" customHeight="1" x14ac:dyDescent="0.35">
      <c r="A160" s="84"/>
      <c r="B160" s="139">
        <v>81</v>
      </c>
      <c r="C160" s="101"/>
      <c r="D160" s="98" t="s">
        <v>190</v>
      </c>
      <c r="E160" s="495" t="s">
        <v>188</v>
      </c>
      <c r="F160" s="460">
        <v>11.81</v>
      </c>
      <c r="G160" s="600">
        <v>0</v>
      </c>
      <c r="H160" s="548">
        <f t="shared" si="22"/>
        <v>0</v>
      </c>
    </row>
    <row r="161" spans="1:8" s="85" customFormat="1" ht="63.75" customHeight="1" x14ac:dyDescent="0.35">
      <c r="A161" s="84"/>
      <c r="B161" s="139">
        <v>82</v>
      </c>
      <c r="C161" s="101"/>
      <c r="D161" s="98" t="s">
        <v>191</v>
      </c>
      <c r="E161" s="495" t="s">
        <v>188</v>
      </c>
      <c r="F161" s="460">
        <v>17.18</v>
      </c>
      <c r="G161" s="600">
        <v>0</v>
      </c>
      <c r="H161" s="548">
        <f t="shared" si="22"/>
        <v>0</v>
      </c>
    </row>
    <row r="162" spans="1:8" s="85" customFormat="1" ht="24.95" customHeight="1" x14ac:dyDescent="0.35">
      <c r="A162" s="84"/>
      <c r="B162" s="139">
        <v>83</v>
      </c>
      <c r="C162" s="101"/>
      <c r="D162" s="98" t="s">
        <v>192</v>
      </c>
      <c r="E162" s="495" t="s">
        <v>175</v>
      </c>
      <c r="F162" s="460">
        <v>43.93</v>
      </c>
      <c r="G162" s="600">
        <v>0</v>
      </c>
      <c r="H162" s="548">
        <f t="shared" si="22"/>
        <v>0</v>
      </c>
    </row>
    <row r="163" spans="1:8" s="85" customFormat="1" ht="45" customHeight="1" x14ac:dyDescent="0.35">
      <c r="A163" s="84"/>
      <c r="B163" s="139">
        <v>84</v>
      </c>
      <c r="C163" s="101"/>
      <c r="D163" s="98" t="s">
        <v>193</v>
      </c>
      <c r="E163" s="495" t="s">
        <v>188</v>
      </c>
      <c r="F163" s="460">
        <v>17.43</v>
      </c>
      <c r="G163" s="600">
        <v>0</v>
      </c>
      <c r="H163" s="548">
        <f t="shared" si="22"/>
        <v>0</v>
      </c>
    </row>
    <row r="164" spans="1:8" s="85" customFormat="1" ht="37.5" x14ac:dyDescent="0.35">
      <c r="A164" s="84"/>
      <c r="B164" s="139">
        <v>85</v>
      </c>
      <c r="C164" s="101"/>
      <c r="D164" s="98" t="s">
        <v>194</v>
      </c>
      <c r="E164" s="495" t="s">
        <v>188</v>
      </c>
      <c r="F164" s="460">
        <v>60.91</v>
      </c>
      <c r="G164" s="600">
        <v>0</v>
      </c>
      <c r="H164" s="548">
        <f t="shared" si="22"/>
        <v>0</v>
      </c>
    </row>
    <row r="165" spans="1:8" s="85" customFormat="1" ht="37.5" x14ac:dyDescent="0.35">
      <c r="A165" s="84"/>
      <c r="B165" s="139">
        <v>86</v>
      </c>
      <c r="C165" s="101"/>
      <c r="D165" s="98" t="s">
        <v>466</v>
      </c>
      <c r="E165" s="495" t="s">
        <v>188</v>
      </c>
      <c r="F165" s="460">
        <v>6.5</v>
      </c>
      <c r="G165" s="600">
        <v>0</v>
      </c>
      <c r="H165" s="548">
        <f t="shared" si="22"/>
        <v>0</v>
      </c>
    </row>
    <row r="166" spans="1:8" s="85" customFormat="1" ht="37.5" x14ac:dyDescent="0.35">
      <c r="A166" s="84"/>
      <c r="B166" s="139">
        <v>87</v>
      </c>
      <c r="C166" s="101"/>
      <c r="D166" s="98" t="s">
        <v>195</v>
      </c>
      <c r="E166" s="495" t="s">
        <v>188</v>
      </c>
      <c r="F166" s="460">
        <v>34.83</v>
      </c>
      <c r="G166" s="600">
        <v>0</v>
      </c>
      <c r="H166" s="548">
        <f t="shared" si="22"/>
        <v>0</v>
      </c>
    </row>
    <row r="167" spans="1:8" s="85" customFormat="1" ht="24.95" customHeight="1" x14ac:dyDescent="0.35">
      <c r="A167" s="84"/>
      <c r="B167" s="720" t="s">
        <v>386</v>
      </c>
      <c r="C167" s="721"/>
      <c r="D167" s="721"/>
      <c r="E167" s="749"/>
      <c r="F167" s="749"/>
      <c r="G167" s="750"/>
      <c r="H167" s="566">
        <f>SUM(H158:H166)</f>
        <v>0</v>
      </c>
    </row>
    <row r="168" spans="1:8" s="85" customFormat="1" ht="24.95" customHeight="1" x14ac:dyDescent="0.35">
      <c r="A168" s="84"/>
      <c r="B168" s="341"/>
      <c r="C168" s="194"/>
      <c r="D168" s="176" t="s">
        <v>196</v>
      </c>
      <c r="E168" s="503"/>
      <c r="F168" s="468"/>
      <c r="G168" s="436"/>
      <c r="H168" s="570"/>
    </row>
    <row r="169" spans="1:8" s="85" customFormat="1" ht="63" customHeight="1" x14ac:dyDescent="0.35">
      <c r="A169" s="84"/>
      <c r="B169" s="139">
        <v>88</v>
      </c>
      <c r="C169" s="101"/>
      <c r="D169" s="98" t="s">
        <v>197</v>
      </c>
      <c r="E169" s="494" t="s">
        <v>185</v>
      </c>
      <c r="F169" s="459">
        <v>5</v>
      </c>
      <c r="G169" s="600">
        <v>0</v>
      </c>
      <c r="H169" s="548">
        <f t="shared" ref="H169:H170" si="23">F169*G169</f>
        <v>0</v>
      </c>
    </row>
    <row r="170" spans="1:8" s="85" customFormat="1" ht="45.75" customHeight="1" x14ac:dyDescent="0.35">
      <c r="A170" s="84"/>
      <c r="B170" s="139">
        <v>89</v>
      </c>
      <c r="C170" s="101"/>
      <c r="D170" s="98" t="s">
        <v>198</v>
      </c>
      <c r="E170" s="495" t="s">
        <v>33</v>
      </c>
      <c r="F170" s="460">
        <v>5</v>
      </c>
      <c r="G170" s="600">
        <v>0</v>
      </c>
      <c r="H170" s="548">
        <f t="shared" si="23"/>
        <v>0</v>
      </c>
    </row>
    <row r="171" spans="1:8" s="85" customFormat="1" ht="24.95" customHeight="1" x14ac:dyDescent="0.35">
      <c r="A171" s="84"/>
      <c r="B171" s="720" t="s">
        <v>199</v>
      </c>
      <c r="C171" s="721"/>
      <c r="D171" s="721"/>
      <c r="E171" s="749"/>
      <c r="F171" s="749"/>
      <c r="G171" s="750"/>
      <c r="H171" s="568">
        <f>SUM(H169:H170)</f>
        <v>0</v>
      </c>
    </row>
    <row r="172" spans="1:8" s="85" customFormat="1" ht="24.95" customHeight="1" x14ac:dyDescent="0.35">
      <c r="A172" s="84"/>
      <c r="B172" s="342"/>
      <c r="C172" s="195"/>
      <c r="D172" s="99" t="s">
        <v>200</v>
      </c>
      <c r="E172" s="503"/>
      <c r="F172" s="468"/>
      <c r="G172" s="436"/>
      <c r="H172" s="570"/>
    </row>
    <row r="173" spans="1:8" s="85" customFormat="1" ht="120" customHeight="1" x14ac:dyDescent="0.35">
      <c r="A173" s="84"/>
      <c r="B173" s="139">
        <v>90</v>
      </c>
      <c r="C173" s="101"/>
      <c r="D173" s="98" t="s">
        <v>201</v>
      </c>
      <c r="E173" s="495" t="s">
        <v>172</v>
      </c>
      <c r="F173" s="460">
        <v>21.65</v>
      </c>
      <c r="G173" s="600">
        <v>0</v>
      </c>
      <c r="H173" s="548">
        <f t="shared" ref="H173:H177" si="24">F173*G173</f>
        <v>0</v>
      </c>
    </row>
    <row r="174" spans="1:8" s="85" customFormat="1" ht="123" customHeight="1" x14ac:dyDescent="0.35">
      <c r="A174" s="84"/>
      <c r="B174" s="139">
        <v>91</v>
      </c>
      <c r="C174" s="101"/>
      <c r="D174" s="98" t="s">
        <v>202</v>
      </c>
      <c r="E174" s="495" t="s">
        <v>172</v>
      </c>
      <c r="F174" s="460">
        <v>0.8</v>
      </c>
      <c r="G174" s="600">
        <v>0</v>
      </c>
      <c r="H174" s="548">
        <f t="shared" si="24"/>
        <v>0</v>
      </c>
    </row>
    <row r="175" spans="1:8" s="85" customFormat="1" ht="93.75" x14ac:dyDescent="0.35">
      <c r="A175" s="84"/>
      <c r="B175" s="139">
        <v>92</v>
      </c>
      <c r="C175" s="101"/>
      <c r="D175" s="98" t="s">
        <v>203</v>
      </c>
      <c r="E175" s="495" t="s">
        <v>172</v>
      </c>
      <c r="F175" s="460">
        <v>25.99</v>
      </c>
      <c r="G175" s="600">
        <v>0</v>
      </c>
      <c r="H175" s="548">
        <f t="shared" si="24"/>
        <v>0</v>
      </c>
    </row>
    <row r="176" spans="1:8" s="85" customFormat="1" ht="79.5" customHeight="1" x14ac:dyDescent="0.35">
      <c r="A176" s="84"/>
      <c r="B176" s="139">
        <v>93</v>
      </c>
      <c r="C176" s="101"/>
      <c r="D176" s="98" t="s">
        <v>204</v>
      </c>
      <c r="E176" s="495" t="s">
        <v>205</v>
      </c>
      <c r="F176" s="460">
        <v>2</v>
      </c>
      <c r="G176" s="600">
        <v>0</v>
      </c>
      <c r="H176" s="548">
        <f t="shared" si="24"/>
        <v>0</v>
      </c>
    </row>
    <row r="177" spans="1:8" s="85" customFormat="1" ht="96.75" customHeight="1" x14ac:dyDescent="0.35">
      <c r="A177" s="84"/>
      <c r="B177" s="139">
        <v>98</v>
      </c>
      <c r="C177" s="101"/>
      <c r="D177" s="98" t="s">
        <v>206</v>
      </c>
      <c r="E177" s="495" t="s">
        <v>185</v>
      </c>
      <c r="F177" s="460">
        <v>2</v>
      </c>
      <c r="G177" s="600">
        <v>0</v>
      </c>
      <c r="H177" s="548">
        <f t="shared" si="24"/>
        <v>0</v>
      </c>
    </row>
    <row r="178" spans="1:8" s="85" customFormat="1" ht="24.95" customHeight="1" x14ac:dyDescent="0.35">
      <c r="A178" s="84"/>
      <c r="B178" s="720" t="s">
        <v>207</v>
      </c>
      <c r="C178" s="721"/>
      <c r="D178" s="721"/>
      <c r="E178" s="721"/>
      <c r="F178" s="721"/>
      <c r="G178" s="722"/>
      <c r="H178" s="568">
        <f>SUM(H173:H177)</f>
        <v>0</v>
      </c>
    </row>
    <row r="179" spans="1:8" s="85" customFormat="1" ht="18.75" x14ac:dyDescent="0.35">
      <c r="A179" s="84"/>
      <c r="B179" s="335"/>
      <c r="C179" s="189"/>
      <c r="D179" s="733" t="s">
        <v>208</v>
      </c>
      <c r="E179" s="734"/>
      <c r="F179" s="734"/>
      <c r="G179" s="735"/>
      <c r="H179" s="568">
        <f>H156</f>
        <v>0</v>
      </c>
    </row>
    <row r="180" spans="1:8" s="85" customFormat="1" ht="18.75" x14ac:dyDescent="0.35">
      <c r="A180" s="84"/>
      <c r="B180" s="335"/>
      <c r="C180" s="189"/>
      <c r="D180" s="733" t="s">
        <v>209</v>
      </c>
      <c r="E180" s="734"/>
      <c r="F180" s="734"/>
      <c r="G180" s="735"/>
      <c r="H180" s="568">
        <f>H167</f>
        <v>0</v>
      </c>
    </row>
    <row r="181" spans="1:8" s="85" customFormat="1" ht="18.75" x14ac:dyDescent="0.35">
      <c r="A181" s="84"/>
      <c r="B181" s="335"/>
      <c r="C181" s="189"/>
      <c r="D181" s="733" t="s">
        <v>210</v>
      </c>
      <c r="E181" s="734"/>
      <c r="F181" s="734"/>
      <c r="G181" s="735"/>
      <c r="H181" s="568">
        <f>H171</f>
        <v>0</v>
      </c>
    </row>
    <row r="182" spans="1:8" s="85" customFormat="1" ht="18.75" x14ac:dyDescent="0.35">
      <c r="A182" s="84"/>
      <c r="B182" s="335"/>
      <c r="C182" s="189"/>
      <c r="D182" s="733" t="s">
        <v>211</v>
      </c>
      <c r="E182" s="734"/>
      <c r="F182" s="734"/>
      <c r="G182" s="735"/>
      <c r="H182" s="568">
        <f>H178</f>
        <v>0</v>
      </c>
    </row>
    <row r="183" spans="1:8" s="311" customFormat="1" ht="24.95" customHeight="1" x14ac:dyDescent="0.35">
      <c r="A183" s="310"/>
      <c r="B183" s="343"/>
      <c r="C183" s="312"/>
      <c r="D183" s="783" t="s">
        <v>384</v>
      </c>
      <c r="E183" s="784"/>
      <c r="F183" s="784"/>
      <c r="G183" s="785"/>
      <c r="H183" s="571">
        <f>SUM(H179:H182)</f>
        <v>0</v>
      </c>
    </row>
    <row r="184" spans="1:8" s="85" customFormat="1" x14ac:dyDescent="0.35">
      <c r="A184" s="84"/>
      <c r="B184" s="344"/>
      <c r="C184" s="190"/>
      <c r="D184" s="177"/>
      <c r="E184" s="504"/>
      <c r="F184" s="465"/>
      <c r="G184" s="433"/>
      <c r="H184" s="565"/>
    </row>
    <row r="185" spans="1:8" s="85" customFormat="1" ht="24.95" customHeight="1" x14ac:dyDescent="0.35">
      <c r="A185" s="84"/>
      <c r="B185" s="338"/>
      <c r="C185" s="191"/>
      <c r="D185" s="109" t="s">
        <v>212</v>
      </c>
      <c r="E185" s="505"/>
      <c r="F185" s="469"/>
      <c r="G185" s="437"/>
      <c r="H185" s="572"/>
    </row>
    <row r="186" spans="1:8" s="85" customFormat="1" ht="24.95" customHeight="1" x14ac:dyDescent="0.35">
      <c r="A186" s="84"/>
      <c r="B186" s="345"/>
      <c r="C186" s="196"/>
      <c r="D186" s="109" t="s">
        <v>410</v>
      </c>
      <c r="E186" s="506"/>
      <c r="F186" s="470"/>
      <c r="G186" s="438"/>
      <c r="H186" s="573"/>
    </row>
    <row r="187" spans="1:8" s="85" customFormat="1" ht="70.5" customHeight="1" x14ac:dyDescent="0.35">
      <c r="A187" s="84"/>
      <c r="B187" s="139">
        <v>99</v>
      </c>
      <c r="C187" s="101"/>
      <c r="D187" s="98" t="s">
        <v>213</v>
      </c>
      <c r="E187" s="494" t="s">
        <v>172</v>
      </c>
      <c r="F187" s="459">
        <v>66.510000000000005</v>
      </c>
      <c r="G187" s="600">
        <v>0</v>
      </c>
      <c r="H187" s="548">
        <f t="shared" ref="H187:H192" si="25">F187*G187</f>
        <v>0</v>
      </c>
    </row>
    <row r="188" spans="1:8" s="85" customFormat="1" ht="64.5" customHeight="1" x14ac:dyDescent="0.35">
      <c r="A188" s="84"/>
      <c r="B188" s="139">
        <v>100</v>
      </c>
      <c r="C188" s="101"/>
      <c r="D188" s="98" t="s">
        <v>407</v>
      </c>
      <c r="E188" s="495" t="s">
        <v>175</v>
      </c>
      <c r="F188" s="460">
        <v>173.2</v>
      </c>
      <c r="G188" s="600">
        <v>0</v>
      </c>
      <c r="H188" s="548">
        <f t="shared" si="25"/>
        <v>0</v>
      </c>
    </row>
    <row r="189" spans="1:8" s="85" customFormat="1" ht="79.5" customHeight="1" x14ac:dyDescent="0.35">
      <c r="A189" s="84"/>
      <c r="B189" s="139">
        <v>101</v>
      </c>
      <c r="C189" s="101"/>
      <c r="D189" s="98" t="s">
        <v>174</v>
      </c>
      <c r="E189" s="495" t="s">
        <v>175</v>
      </c>
      <c r="F189" s="460">
        <v>67.150000000000006</v>
      </c>
      <c r="G189" s="600">
        <v>0</v>
      </c>
      <c r="H189" s="548">
        <f t="shared" si="25"/>
        <v>0</v>
      </c>
    </row>
    <row r="190" spans="1:8" s="85" customFormat="1" ht="55.5" customHeight="1" x14ac:dyDescent="0.35">
      <c r="A190" s="84"/>
      <c r="B190" s="139">
        <v>102</v>
      </c>
      <c r="C190" s="101"/>
      <c r="D190" s="98" t="s">
        <v>176</v>
      </c>
      <c r="E190" s="495" t="s">
        <v>177</v>
      </c>
      <c r="F190" s="460">
        <v>67.150000000000006</v>
      </c>
      <c r="G190" s="600">
        <v>0</v>
      </c>
      <c r="H190" s="548">
        <f t="shared" si="25"/>
        <v>0</v>
      </c>
    </row>
    <row r="191" spans="1:8" s="85" customFormat="1" ht="71.25" customHeight="1" x14ac:dyDescent="0.35">
      <c r="A191" s="84"/>
      <c r="B191" s="139">
        <v>103</v>
      </c>
      <c r="C191" s="101"/>
      <c r="D191" s="98" t="s">
        <v>180</v>
      </c>
      <c r="E191" s="495" t="s">
        <v>181</v>
      </c>
      <c r="F191" s="460">
        <v>1</v>
      </c>
      <c r="G191" s="600">
        <v>0</v>
      </c>
      <c r="H191" s="548">
        <f t="shared" si="25"/>
        <v>0</v>
      </c>
    </row>
    <row r="192" spans="1:8" s="85" customFormat="1" ht="47.25" customHeight="1" x14ac:dyDescent="0.35">
      <c r="A192" s="84"/>
      <c r="B192" s="346">
        <v>104</v>
      </c>
      <c r="C192" s="197"/>
      <c r="D192" s="107" t="s">
        <v>214</v>
      </c>
      <c r="E192" s="507" t="s">
        <v>34</v>
      </c>
      <c r="F192" s="471">
        <v>39.22</v>
      </c>
      <c r="G192" s="600">
        <v>0</v>
      </c>
      <c r="H192" s="548">
        <f t="shared" si="25"/>
        <v>0</v>
      </c>
    </row>
    <row r="193" spans="1:8" s="85" customFormat="1" ht="24.95" customHeight="1" x14ac:dyDescent="0.35">
      <c r="A193" s="84"/>
      <c r="B193" s="347"/>
      <c r="C193" s="232"/>
      <c r="D193" s="721" t="s">
        <v>411</v>
      </c>
      <c r="E193" s="749"/>
      <c r="F193" s="749"/>
      <c r="G193" s="750"/>
      <c r="H193" s="566">
        <f>SUM(H187:H192)</f>
        <v>0</v>
      </c>
    </row>
    <row r="194" spans="1:8" s="85" customFormat="1" ht="24.95" customHeight="1" x14ac:dyDescent="0.35">
      <c r="A194" s="84"/>
      <c r="B194" s="348"/>
      <c r="C194" s="198"/>
      <c r="D194" s="109" t="s">
        <v>412</v>
      </c>
      <c r="E194" s="502"/>
      <c r="F194" s="467"/>
      <c r="G194" s="435"/>
      <c r="H194" s="569"/>
    </row>
    <row r="195" spans="1:8" s="85" customFormat="1" ht="51.75" customHeight="1" x14ac:dyDescent="0.35">
      <c r="A195" s="84"/>
      <c r="B195" s="139">
        <v>105</v>
      </c>
      <c r="C195" s="101" t="s">
        <v>61</v>
      </c>
      <c r="D195" s="98" t="s">
        <v>215</v>
      </c>
      <c r="E195" s="494" t="s">
        <v>188</v>
      </c>
      <c r="F195" s="459">
        <v>70.430000000000007</v>
      </c>
      <c r="G195" s="600">
        <v>0</v>
      </c>
      <c r="H195" s="548">
        <f t="shared" ref="H195:H202" si="26">F195*G195</f>
        <v>0</v>
      </c>
    </row>
    <row r="196" spans="1:8" s="85" customFormat="1" ht="48" customHeight="1" x14ac:dyDescent="0.35">
      <c r="A196" s="84"/>
      <c r="B196" s="139">
        <v>106</v>
      </c>
      <c r="C196" s="101" t="s">
        <v>61</v>
      </c>
      <c r="D196" s="98" t="s">
        <v>216</v>
      </c>
      <c r="E196" s="495" t="s">
        <v>188</v>
      </c>
      <c r="F196" s="460">
        <v>37.89</v>
      </c>
      <c r="G196" s="600">
        <v>0</v>
      </c>
      <c r="H196" s="548">
        <f t="shared" si="26"/>
        <v>0</v>
      </c>
    </row>
    <row r="197" spans="1:8" s="85" customFormat="1" ht="53.25" customHeight="1" x14ac:dyDescent="0.35">
      <c r="A197" s="84"/>
      <c r="B197" s="139">
        <v>107</v>
      </c>
      <c r="C197" s="101" t="s">
        <v>61</v>
      </c>
      <c r="D197" s="98" t="s">
        <v>190</v>
      </c>
      <c r="E197" s="495" t="s">
        <v>188</v>
      </c>
      <c r="F197" s="460">
        <v>18.899999999999999</v>
      </c>
      <c r="G197" s="600">
        <v>0</v>
      </c>
      <c r="H197" s="548">
        <f t="shared" si="26"/>
        <v>0</v>
      </c>
    </row>
    <row r="198" spans="1:8" s="85" customFormat="1" ht="64.5" customHeight="1" x14ac:dyDescent="0.35">
      <c r="A198" s="84"/>
      <c r="B198" s="139">
        <v>108</v>
      </c>
      <c r="C198" s="101"/>
      <c r="D198" s="98" t="s">
        <v>191</v>
      </c>
      <c r="E198" s="495" t="s">
        <v>188</v>
      </c>
      <c r="F198" s="460">
        <v>6.92</v>
      </c>
      <c r="G198" s="600">
        <v>0</v>
      </c>
      <c r="H198" s="548">
        <f t="shared" si="26"/>
        <v>0</v>
      </c>
    </row>
    <row r="199" spans="1:8" s="85" customFormat="1" ht="24.95" customHeight="1" x14ac:dyDescent="0.35">
      <c r="A199" s="84"/>
      <c r="B199" s="139">
        <v>109</v>
      </c>
      <c r="C199" s="101"/>
      <c r="D199" s="98" t="s">
        <v>192</v>
      </c>
      <c r="E199" s="495" t="s">
        <v>175</v>
      </c>
      <c r="F199" s="460">
        <v>67.150000000000006</v>
      </c>
      <c r="G199" s="600">
        <v>0</v>
      </c>
      <c r="H199" s="548">
        <f t="shared" si="26"/>
        <v>0</v>
      </c>
    </row>
    <row r="200" spans="1:8" s="85" customFormat="1" ht="47.25" customHeight="1" x14ac:dyDescent="0.35">
      <c r="A200" s="84"/>
      <c r="B200" s="139">
        <v>110</v>
      </c>
      <c r="C200" s="101"/>
      <c r="D200" s="98" t="s">
        <v>193</v>
      </c>
      <c r="E200" s="495" t="s">
        <v>188</v>
      </c>
      <c r="F200" s="460">
        <v>25.93</v>
      </c>
      <c r="G200" s="600">
        <v>0</v>
      </c>
      <c r="H200" s="548">
        <f t="shared" si="26"/>
        <v>0</v>
      </c>
    </row>
    <row r="201" spans="1:8" s="85" customFormat="1" ht="50.25" customHeight="1" x14ac:dyDescent="0.35">
      <c r="A201" s="84"/>
      <c r="B201" s="139">
        <v>111</v>
      </c>
      <c r="C201" s="101"/>
      <c r="D201" s="98" t="s">
        <v>499</v>
      </c>
      <c r="E201" s="495" t="s">
        <v>188</v>
      </c>
      <c r="F201" s="460">
        <v>134.13999999999999</v>
      </c>
      <c r="G201" s="600">
        <v>0</v>
      </c>
      <c r="H201" s="548">
        <f t="shared" si="26"/>
        <v>0</v>
      </c>
    </row>
    <row r="202" spans="1:8" s="85" customFormat="1" ht="72" customHeight="1" x14ac:dyDescent="0.35">
      <c r="A202" s="84"/>
      <c r="B202" s="346">
        <v>112</v>
      </c>
      <c r="C202" s="197"/>
      <c r="D202" s="107" t="s">
        <v>195</v>
      </c>
      <c r="E202" s="507" t="s">
        <v>188</v>
      </c>
      <c r="F202" s="471">
        <v>127.44</v>
      </c>
      <c r="G202" s="600">
        <v>0</v>
      </c>
      <c r="H202" s="548">
        <f t="shared" si="26"/>
        <v>0</v>
      </c>
    </row>
    <row r="203" spans="1:8" s="85" customFormat="1" ht="24.95" customHeight="1" x14ac:dyDescent="0.35">
      <c r="A203" s="84"/>
      <c r="B203" s="720" t="s">
        <v>413</v>
      </c>
      <c r="C203" s="721"/>
      <c r="D203" s="721"/>
      <c r="E203" s="721"/>
      <c r="F203" s="721"/>
      <c r="G203" s="722"/>
      <c r="H203" s="568">
        <f>SUM(H195:H202)</f>
        <v>0</v>
      </c>
    </row>
    <row r="204" spans="1:8" s="85" customFormat="1" ht="24.95" customHeight="1" x14ac:dyDescent="0.35">
      <c r="A204" s="84"/>
      <c r="B204" s="349"/>
      <c r="C204" s="199"/>
      <c r="D204" s="108" t="s">
        <v>414</v>
      </c>
      <c r="E204" s="502"/>
      <c r="F204" s="467"/>
      <c r="G204" s="435"/>
      <c r="H204" s="569"/>
    </row>
    <row r="205" spans="1:8" s="85" customFormat="1" ht="63" customHeight="1" x14ac:dyDescent="0.35">
      <c r="A205" s="84"/>
      <c r="B205" s="139">
        <v>113</v>
      </c>
      <c r="C205" s="101"/>
      <c r="D205" s="98" t="s">
        <v>197</v>
      </c>
      <c r="E205" s="495" t="s">
        <v>185</v>
      </c>
      <c r="F205" s="460">
        <v>4</v>
      </c>
      <c r="G205" s="600">
        <v>0</v>
      </c>
      <c r="H205" s="548">
        <f t="shared" ref="H205:H206" si="27">F205*G205</f>
        <v>0</v>
      </c>
    </row>
    <row r="206" spans="1:8" s="85" customFormat="1" ht="72" customHeight="1" x14ac:dyDescent="0.35">
      <c r="A206" s="84"/>
      <c r="B206" s="346">
        <v>114</v>
      </c>
      <c r="C206" s="197"/>
      <c r="D206" s="107" t="s">
        <v>198</v>
      </c>
      <c r="E206" s="507" t="s">
        <v>33</v>
      </c>
      <c r="F206" s="471">
        <v>4</v>
      </c>
      <c r="G206" s="600">
        <v>0</v>
      </c>
      <c r="H206" s="548">
        <f t="shared" si="27"/>
        <v>0</v>
      </c>
    </row>
    <row r="207" spans="1:8" s="85" customFormat="1" ht="24.95" customHeight="1" x14ac:dyDescent="0.35">
      <c r="A207" s="84"/>
      <c r="B207" s="720" t="s">
        <v>415</v>
      </c>
      <c r="C207" s="721"/>
      <c r="D207" s="721"/>
      <c r="E207" s="721"/>
      <c r="F207" s="721"/>
      <c r="G207" s="722"/>
      <c r="H207" s="568">
        <f>SUM(H205:H206)</f>
        <v>0</v>
      </c>
    </row>
    <row r="208" spans="1:8" s="85" customFormat="1" ht="24.95" customHeight="1" x14ac:dyDescent="0.35">
      <c r="A208" s="84"/>
      <c r="B208" s="350"/>
      <c r="C208" s="200"/>
      <c r="D208" s="109" t="s">
        <v>416</v>
      </c>
      <c r="E208" s="508"/>
      <c r="F208" s="472"/>
      <c r="G208" s="439"/>
      <c r="H208" s="574"/>
    </row>
    <row r="209" spans="1:8" s="85" customFormat="1" ht="117" customHeight="1" x14ac:dyDescent="0.35">
      <c r="A209" s="84"/>
      <c r="B209" s="139">
        <v>115</v>
      </c>
      <c r="C209" s="101"/>
      <c r="D209" s="98" t="s">
        <v>217</v>
      </c>
      <c r="E209" s="494" t="s">
        <v>172</v>
      </c>
      <c r="F209" s="459">
        <v>8.24</v>
      </c>
      <c r="G209" s="600">
        <v>0</v>
      </c>
      <c r="H209" s="548">
        <f t="shared" ref="H209:H212" si="28">F209*G209</f>
        <v>0</v>
      </c>
    </row>
    <row r="210" spans="1:8" s="85" customFormat="1" ht="140.25" customHeight="1" x14ac:dyDescent="0.35">
      <c r="A210" s="84"/>
      <c r="B210" s="139">
        <v>116</v>
      </c>
      <c r="C210" s="101"/>
      <c r="D210" s="98" t="s">
        <v>203</v>
      </c>
      <c r="E210" s="495" t="s">
        <v>172</v>
      </c>
      <c r="F210" s="460">
        <v>58.27</v>
      </c>
      <c r="G210" s="600">
        <v>0</v>
      </c>
      <c r="H210" s="548">
        <f t="shared" si="28"/>
        <v>0</v>
      </c>
    </row>
    <row r="211" spans="1:8" s="85" customFormat="1" ht="85.5" customHeight="1" x14ac:dyDescent="0.35">
      <c r="A211" s="84"/>
      <c r="B211" s="139">
        <v>117</v>
      </c>
      <c r="C211" s="101"/>
      <c r="D211" s="98" t="s">
        <v>204</v>
      </c>
      <c r="E211" s="495" t="s">
        <v>205</v>
      </c>
      <c r="F211" s="460">
        <v>3</v>
      </c>
      <c r="G211" s="600">
        <v>0</v>
      </c>
      <c r="H211" s="548">
        <f t="shared" si="28"/>
        <v>0</v>
      </c>
    </row>
    <row r="212" spans="1:8" s="85" customFormat="1" ht="104.25" customHeight="1" x14ac:dyDescent="0.35">
      <c r="A212" s="84"/>
      <c r="B212" s="139">
        <v>118</v>
      </c>
      <c r="C212" s="101"/>
      <c r="D212" s="98" t="s">
        <v>218</v>
      </c>
      <c r="E212" s="495" t="s">
        <v>185</v>
      </c>
      <c r="F212" s="460">
        <v>3</v>
      </c>
      <c r="G212" s="600">
        <v>0</v>
      </c>
      <c r="H212" s="548">
        <f t="shared" si="28"/>
        <v>0</v>
      </c>
    </row>
    <row r="213" spans="1:8" s="85" customFormat="1" ht="24.95" customHeight="1" x14ac:dyDescent="0.35">
      <c r="A213" s="84"/>
      <c r="B213" s="720" t="s">
        <v>417</v>
      </c>
      <c r="C213" s="721"/>
      <c r="D213" s="721"/>
      <c r="E213" s="721"/>
      <c r="F213" s="721"/>
      <c r="G213" s="722"/>
      <c r="H213" s="568">
        <f>SUM(H209:H212)</f>
        <v>0</v>
      </c>
    </row>
    <row r="214" spans="1:8" s="85" customFormat="1" ht="20.100000000000001" customHeight="1" x14ac:dyDescent="0.35">
      <c r="A214" s="84"/>
      <c r="B214" s="335"/>
      <c r="C214" s="189"/>
      <c r="D214" s="733" t="s">
        <v>418</v>
      </c>
      <c r="E214" s="734"/>
      <c r="F214" s="734"/>
      <c r="G214" s="735"/>
      <c r="H214" s="568">
        <f>H193</f>
        <v>0</v>
      </c>
    </row>
    <row r="215" spans="1:8" s="85" customFormat="1" ht="20.100000000000001" customHeight="1" x14ac:dyDescent="0.35">
      <c r="A215" s="84"/>
      <c r="B215" s="335"/>
      <c r="C215" s="189"/>
      <c r="D215" s="733" t="s">
        <v>419</v>
      </c>
      <c r="E215" s="734"/>
      <c r="F215" s="734"/>
      <c r="G215" s="735"/>
      <c r="H215" s="568">
        <f>H203</f>
        <v>0</v>
      </c>
    </row>
    <row r="216" spans="1:8" s="85" customFormat="1" ht="20.100000000000001" customHeight="1" x14ac:dyDescent="0.35">
      <c r="A216" s="84"/>
      <c r="B216" s="335"/>
      <c r="C216" s="189"/>
      <c r="D216" s="733" t="s">
        <v>420</v>
      </c>
      <c r="E216" s="734"/>
      <c r="F216" s="734"/>
      <c r="G216" s="735"/>
      <c r="H216" s="568">
        <f>H207</f>
        <v>0</v>
      </c>
    </row>
    <row r="217" spans="1:8" s="85" customFormat="1" ht="20.100000000000001" customHeight="1" x14ac:dyDescent="0.35">
      <c r="A217" s="84"/>
      <c r="B217" s="337"/>
      <c r="C217" s="201"/>
      <c r="D217" s="771" t="s">
        <v>421</v>
      </c>
      <c r="E217" s="772"/>
      <c r="F217" s="772"/>
      <c r="G217" s="773"/>
      <c r="H217" s="566">
        <f>H213</f>
        <v>0</v>
      </c>
    </row>
    <row r="218" spans="1:8" s="311" customFormat="1" ht="20.100000000000001" customHeight="1" x14ac:dyDescent="0.35">
      <c r="A218" s="310"/>
      <c r="B218" s="768" t="s">
        <v>467</v>
      </c>
      <c r="C218" s="769"/>
      <c r="D218" s="769"/>
      <c r="E218" s="769"/>
      <c r="F218" s="769"/>
      <c r="G218" s="770"/>
      <c r="H218" s="575">
        <f>SUM(H214:H217)</f>
        <v>0</v>
      </c>
    </row>
    <row r="219" spans="1:8" s="85" customFormat="1" ht="24.95" customHeight="1" x14ac:dyDescent="0.35">
      <c r="A219" s="84"/>
      <c r="B219" s="338"/>
      <c r="C219" s="191"/>
      <c r="D219" s="178" t="s">
        <v>390</v>
      </c>
      <c r="E219" s="509"/>
      <c r="F219" s="440"/>
      <c r="G219" s="440"/>
      <c r="H219" s="576"/>
    </row>
    <row r="220" spans="1:8" s="85" customFormat="1" ht="24.95" customHeight="1" x14ac:dyDescent="0.35">
      <c r="A220" s="84"/>
      <c r="B220" s="339"/>
      <c r="C220" s="192"/>
      <c r="D220" s="176" t="s">
        <v>219</v>
      </c>
      <c r="E220" s="510"/>
      <c r="F220" s="473"/>
      <c r="G220" s="441"/>
      <c r="H220" s="577"/>
    </row>
    <row r="221" spans="1:8" s="85" customFormat="1" ht="76.5" customHeight="1" x14ac:dyDescent="0.35">
      <c r="A221" s="84"/>
      <c r="B221" s="139">
        <v>119</v>
      </c>
      <c r="C221" s="101"/>
      <c r="D221" s="98" t="s">
        <v>220</v>
      </c>
      <c r="E221" s="494" t="s">
        <v>185</v>
      </c>
      <c r="F221" s="459">
        <v>18</v>
      </c>
      <c r="G221" s="600">
        <v>0</v>
      </c>
      <c r="H221" s="548">
        <f t="shared" ref="H221:H223" si="29">F221*G221</f>
        <v>0</v>
      </c>
    </row>
    <row r="222" spans="1:8" s="85" customFormat="1" ht="68.25" customHeight="1" x14ac:dyDescent="0.35">
      <c r="A222" s="84"/>
      <c r="B222" s="139">
        <v>120</v>
      </c>
      <c r="C222" s="101"/>
      <c r="D222" s="98" t="s">
        <v>221</v>
      </c>
      <c r="E222" s="495" t="s">
        <v>185</v>
      </c>
      <c r="F222" s="460">
        <v>23</v>
      </c>
      <c r="G222" s="600">
        <v>0</v>
      </c>
      <c r="H222" s="548">
        <f t="shared" si="29"/>
        <v>0</v>
      </c>
    </row>
    <row r="223" spans="1:8" s="85" customFormat="1" ht="45.75" customHeight="1" x14ac:dyDescent="0.35">
      <c r="A223" s="84"/>
      <c r="B223" s="346">
        <v>121</v>
      </c>
      <c r="C223" s="197"/>
      <c r="D223" s="107" t="s">
        <v>222</v>
      </c>
      <c r="E223" s="507" t="s">
        <v>185</v>
      </c>
      <c r="F223" s="471">
        <v>5</v>
      </c>
      <c r="G223" s="600">
        <v>0</v>
      </c>
      <c r="H223" s="548">
        <f t="shared" si="29"/>
        <v>0</v>
      </c>
    </row>
    <row r="224" spans="1:8" s="85" customFormat="1" ht="24.95" customHeight="1" x14ac:dyDescent="0.35">
      <c r="A224" s="84"/>
      <c r="B224" s="720" t="s">
        <v>471</v>
      </c>
      <c r="C224" s="721"/>
      <c r="D224" s="721"/>
      <c r="E224" s="721"/>
      <c r="F224" s="721"/>
      <c r="G224" s="722"/>
      <c r="H224" s="568">
        <f>SUM(H221:H223)</f>
        <v>0</v>
      </c>
    </row>
    <row r="225" spans="1:8" s="85" customFormat="1" ht="24.95" customHeight="1" x14ac:dyDescent="0.35">
      <c r="A225" s="84"/>
      <c r="B225" s="139"/>
      <c r="C225" s="101"/>
      <c r="D225" s="99" t="s">
        <v>223</v>
      </c>
      <c r="E225" s="511"/>
      <c r="F225" s="474"/>
      <c r="G225" s="442"/>
      <c r="H225" s="578"/>
    </row>
    <row r="226" spans="1:8" s="85" customFormat="1" ht="24.95" customHeight="1" x14ac:dyDescent="0.35">
      <c r="A226" s="84"/>
      <c r="B226" s="351"/>
      <c r="C226" s="203"/>
      <c r="D226" s="233" t="s">
        <v>224</v>
      </c>
      <c r="E226" s="511"/>
      <c r="F226" s="474"/>
      <c r="G226" s="442"/>
      <c r="H226" s="578"/>
    </row>
    <row r="227" spans="1:8" s="85" customFormat="1" ht="91.5" customHeight="1" x14ac:dyDescent="0.35">
      <c r="A227" s="84"/>
      <c r="B227" s="139">
        <v>122</v>
      </c>
      <c r="C227" s="101"/>
      <c r="D227" s="98" t="s">
        <v>341</v>
      </c>
      <c r="E227" s="495" t="s">
        <v>225</v>
      </c>
      <c r="F227" s="460">
        <v>13</v>
      </c>
      <c r="G227" s="600">
        <v>0</v>
      </c>
      <c r="H227" s="548">
        <f t="shared" ref="H227:H232" si="30">F227*G227</f>
        <v>0</v>
      </c>
    </row>
    <row r="228" spans="1:8" s="85" customFormat="1" ht="136.5" customHeight="1" x14ac:dyDescent="0.35">
      <c r="A228" s="84"/>
      <c r="B228" s="139">
        <v>123</v>
      </c>
      <c r="C228" s="101"/>
      <c r="D228" s="98" t="s">
        <v>226</v>
      </c>
      <c r="E228" s="495" t="s">
        <v>36</v>
      </c>
      <c r="F228" s="460">
        <v>13</v>
      </c>
      <c r="G228" s="600">
        <v>0</v>
      </c>
      <c r="H228" s="548">
        <f t="shared" si="30"/>
        <v>0</v>
      </c>
    </row>
    <row r="229" spans="1:8" s="85" customFormat="1" ht="124.5" customHeight="1" x14ac:dyDescent="0.35">
      <c r="A229" s="84"/>
      <c r="B229" s="139">
        <v>124</v>
      </c>
      <c r="C229" s="101"/>
      <c r="D229" s="98" t="s">
        <v>422</v>
      </c>
      <c r="E229" s="495" t="s">
        <v>188</v>
      </c>
      <c r="F229" s="460">
        <v>160</v>
      </c>
      <c r="G229" s="600">
        <v>0</v>
      </c>
      <c r="H229" s="548">
        <f t="shared" si="30"/>
        <v>0</v>
      </c>
    </row>
    <row r="230" spans="1:8" s="85" customFormat="1" ht="47.25" customHeight="1" x14ac:dyDescent="0.35">
      <c r="A230" s="84"/>
      <c r="B230" s="139">
        <v>125</v>
      </c>
      <c r="C230" s="101"/>
      <c r="D230" s="98" t="s">
        <v>423</v>
      </c>
      <c r="E230" s="495" t="s">
        <v>188</v>
      </c>
      <c r="F230" s="460">
        <v>32</v>
      </c>
      <c r="G230" s="600">
        <v>0</v>
      </c>
      <c r="H230" s="548">
        <f t="shared" si="30"/>
        <v>0</v>
      </c>
    </row>
    <row r="231" spans="1:8" s="85" customFormat="1" ht="51.75" customHeight="1" x14ac:dyDescent="0.35">
      <c r="A231" s="84"/>
      <c r="B231" s="139">
        <v>126</v>
      </c>
      <c r="C231" s="101"/>
      <c r="D231" s="98" t="s">
        <v>227</v>
      </c>
      <c r="E231" s="495" t="s">
        <v>228</v>
      </c>
      <c r="F231" s="460">
        <v>400</v>
      </c>
      <c r="G231" s="600">
        <v>0</v>
      </c>
      <c r="H231" s="548">
        <f t="shared" si="30"/>
        <v>0</v>
      </c>
    </row>
    <row r="232" spans="1:8" s="85" customFormat="1" ht="83.25" customHeight="1" x14ac:dyDescent="0.35">
      <c r="A232" s="84"/>
      <c r="B232" s="139">
        <v>127</v>
      </c>
      <c r="C232" s="101"/>
      <c r="D232" s="98" t="s">
        <v>229</v>
      </c>
      <c r="E232" s="495" t="s">
        <v>36</v>
      </c>
      <c r="F232" s="460">
        <v>10</v>
      </c>
      <c r="G232" s="600">
        <v>0</v>
      </c>
      <c r="H232" s="548">
        <f t="shared" si="30"/>
        <v>0</v>
      </c>
    </row>
    <row r="233" spans="1:8" s="85" customFormat="1" ht="56.25" x14ac:dyDescent="0.35">
      <c r="A233" s="84"/>
      <c r="B233" s="139">
        <v>128</v>
      </c>
      <c r="C233" s="101"/>
      <c r="D233" s="98" t="s">
        <v>230</v>
      </c>
      <c r="E233" s="495" t="s">
        <v>97</v>
      </c>
      <c r="F233" s="460">
        <v>1</v>
      </c>
      <c r="G233" s="600">
        <v>0</v>
      </c>
      <c r="H233" s="548">
        <f t="shared" ref="H233:H235" si="31">F233*G233</f>
        <v>0</v>
      </c>
    </row>
    <row r="234" spans="1:8" s="85" customFormat="1" ht="24.95" customHeight="1" x14ac:dyDescent="0.35">
      <c r="A234" s="84"/>
      <c r="B234" s="139">
        <v>129</v>
      </c>
      <c r="C234" s="101"/>
      <c r="D234" s="98" t="s">
        <v>231</v>
      </c>
      <c r="E234" s="495" t="s">
        <v>97</v>
      </c>
      <c r="F234" s="460">
        <v>1</v>
      </c>
      <c r="G234" s="600">
        <v>0</v>
      </c>
      <c r="H234" s="548">
        <f t="shared" si="31"/>
        <v>0</v>
      </c>
    </row>
    <row r="235" spans="1:8" s="85" customFormat="1" ht="24.95" customHeight="1" x14ac:dyDescent="0.35">
      <c r="A235" s="84"/>
      <c r="B235" s="139">
        <v>130</v>
      </c>
      <c r="C235" s="101"/>
      <c r="D235" s="98" t="s">
        <v>232</v>
      </c>
      <c r="E235" s="495" t="s">
        <v>97</v>
      </c>
      <c r="F235" s="460">
        <v>1</v>
      </c>
      <c r="G235" s="600">
        <v>0</v>
      </c>
      <c r="H235" s="548">
        <f t="shared" si="31"/>
        <v>0</v>
      </c>
    </row>
    <row r="236" spans="1:8" s="85" customFormat="1" ht="24.95" customHeight="1" x14ac:dyDescent="0.35">
      <c r="A236" s="84"/>
      <c r="B236" s="351"/>
      <c r="C236" s="204"/>
      <c r="D236" s="725" t="s">
        <v>470</v>
      </c>
      <c r="E236" s="726"/>
      <c r="F236" s="726"/>
      <c r="G236" s="726"/>
      <c r="H236" s="566">
        <f>SUM(H227:H235)</f>
        <v>0</v>
      </c>
    </row>
    <row r="237" spans="1:8" s="85" customFormat="1" ht="24.95" customHeight="1" x14ac:dyDescent="0.35">
      <c r="A237" s="84"/>
      <c r="B237" s="352"/>
      <c r="C237" s="205"/>
      <c r="D237" s="234" t="s">
        <v>233</v>
      </c>
      <c r="E237" s="512"/>
      <c r="F237" s="443"/>
      <c r="G237" s="443"/>
      <c r="H237" s="579"/>
    </row>
    <row r="238" spans="1:8" s="85" customFormat="1" ht="87" customHeight="1" x14ac:dyDescent="0.35">
      <c r="A238" s="84"/>
      <c r="B238" s="139">
        <v>131</v>
      </c>
      <c r="C238" s="101"/>
      <c r="D238" s="98" t="s">
        <v>501</v>
      </c>
      <c r="E238" s="494" t="s">
        <v>33</v>
      </c>
      <c r="F238" s="459">
        <v>400</v>
      </c>
      <c r="G238" s="600">
        <v>0</v>
      </c>
      <c r="H238" s="548">
        <f t="shared" ref="H238:H242" si="32">F238*G238</f>
        <v>0</v>
      </c>
    </row>
    <row r="239" spans="1:8" s="85" customFormat="1" ht="85.5" customHeight="1" x14ac:dyDescent="0.35">
      <c r="A239" s="84"/>
      <c r="B239" s="139">
        <v>131</v>
      </c>
      <c r="C239" s="101"/>
      <c r="D239" s="98" t="s">
        <v>424</v>
      </c>
      <c r="E239" s="495" t="s">
        <v>33</v>
      </c>
      <c r="F239" s="460">
        <v>400</v>
      </c>
      <c r="G239" s="600">
        <v>0</v>
      </c>
      <c r="H239" s="548">
        <f t="shared" si="32"/>
        <v>0</v>
      </c>
    </row>
    <row r="240" spans="1:8" s="85" customFormat="1" ht="24.95" customHeight="1" x14ac:dyDescent="0.35">
      <c r="A240" s="84"/>
      <c r="B240" s="139">
        <v>132</v>
      </c>
      <c r="C240" s="101"/>
      <c r="D240" s="98" t="s">
        <v>425</v>
      </c>
      <c r="E240" s="495" t="s">
        <v>36</v>
      </c>
      <c r="F240" s="460">
        <v>13</v>
      </c>
      <c r="G240" s="600">
        <v>0</v>
      </c>
      <c r="H240" s="548">
        <f t="shared" si="32"/>
        <v>0</v>
      </c>
    </row>
    <row r="241" spans="1:8" s="85" customFormat="1" ht="120.75" customHeight="1" x14ac:dyDescent="0.35">
      <c r="A241" s="84"/>
      <c r="B241" s="139">
        <v>133</v>
      </c>
      <c r="C241" s="101"/>
      <c r="D241" s="98" t="s">
        <v>234</v>
      </c>
      <c r="E241" s="495" t="s">
        <v>228</v>
      </c>
      <c r="F241" s="460">
        <v>30</v>
      </c>
      <c r="G241" s="600">
        <v>0</v>
      </c>
      <c r="H241" s="548">
        <f t="shared" si="32"/>
        <v>0</v>
      </c>
    </row>
    <row r="242" spans="1:8" s="85" customFormat="1" ht="42.75" customHeight="1" x14ac:dyDescent="0.35">
      <c r="A242" s="84"/>
      <c r="B242" s="139">
        <v>134</v>
      </c>
      <c r="C242" s="101"/>
      <c r="D242" s="98" t="s">
        <v>235</v>
      </c>
      <c r="E242" s="495" t="s">
        <v>97</v>
      </c>
      <c r="F242" s="460">
        <v>1</v>
      </c>
      <c r="G242" s="600">
        <v>0</v>
      </c>
      <c r="H242" s="548">
        <f t="shared" si="32"/>
        <v>0</v>
      </c>
    </row>
    <row r="243" spans="1:8" s="85" customFormat="1" ht="24.95" customHeight="1" x14ac:dyDescent="0.35">
      <c r="A243" s="84"/>
      <c r="B243" s="335"/>
      <c r="C243" s="189"/>
      <c r="D243" s="725" t="s">
        <v>426</v>
      </c>
      <c r="E243" s="726"/>
      <c r="F243" s="726"/>
      <c r="G243" s="726"/>
      <c r="H243" s="566">
        <f>SUM(H238:H242)</f>
        <v>0</v>
      </c>
    </row>
    <row r="244" spans="1:8" s="85" customFormat="1" ht="24.95" customHeight="1" x14ac:dyDescent="0.35">
      <c r="A244" s="84"/>
      <c r="B244" s="342"/>
      <c r="C244" s="195"/>
      <c r="D244" s="176" t="s">
        <v>236</v>
      </c>
      <c r="E244" s="513"/>
      <c r="F244" s="444"/>
      <c r="G244" s="444"/>
      <c r="H244" s="579"/>
    </row>
    <row r="245" spans="1:8" s="85" customFormat="1" ht="170.25" customHeight="1" x14ac:dyDescent="0.35">
      <c r="A245" s="84"/>
      <c r="B245" s="139">
        <v>135</v>
      </c>
      <c r="C245" s="101"/>
      <c r="D245" s="98" t="s">
        <v>237</v>
      </c>
      <c r="E245" s="494" t="s">
        <v>36</v>
      </c>
      <c r="F245" s="459">
        <v>13</v>
      </c>
      <c r="G245" s="600">
        <v>0</v>
      </c>
      <c r="H245" s="548">
        <f t="shared" ref="H245:H247" si="33">F245*G245</f>
        <v>0</v>
      </c>
    </row>
    <row r="246" spans="1:8" s="85" customFormat="1" ht="81.75" customHeight="1" x14ac:dyDescent="0.35">
      <c r="A246" s="84"/>
      <c r="B246" s="139">
        <v>136</v>
      </c>
      <c r="C246" s="101"/>
      <c r="D246" s="98" t="s">
        <v>238</v>
      </c>
      <c r="E246" s="495" t="s">
        <v>36</v>
      </c>
      <c r="F246" s="460">
        <v>13</v>
      </c>
      <c r="G246" s="600">
        <v>0</v>
      </c>
      <c r="H246" s="548">
        <f t="shared" si="33"/>
        <v>0</v>
      </c>
    </row>
    <row r="247" spans="1:8" s="85" customFormat="1" ht="51.75" customHeight="1" x14ac:dyDescent="0.35">
      <c r="A247" s="84"/>
      <c r="B247" s="139">
        <v>137</v>
      </c>
      <c r="C247" s="101"/>
      <c r="D247" s="98" t="s">
        <v>427</v>
      </c>
      <c r="E247" s="495" t="s">
        <v>97</v>
      </c>
      <c r="F247" s="460">
        <v>1</v>
      </c>
      <c r="G247" s="600">
        <v>0</v>
      </c>
      <c r="H247" s="548">
        <f t="shared" si="33"/>
        <v>0</v>
      </c>
    </row>
    <row r="248" spans="1:8" s="85" customFormat="1" ht="295.5" customHeight="1" x14ac:dyDescent="0.35">
      <c r="A248" s="84"/>
      <c r="B248" s="139">
        <v>138</v>
      </c>
      <c r="C248" s="101"/>
      <c r="D248" s="98" t="s">
        <v>428</v>
      </c>
      <c r="E248" s="495" t="s">
        <v>36</v>
      </c>
      <c r="F248" s="460">
        <v>16</v>
      </c>
      <c r="G248" s="600">
        <v>0</v>
      </c>
      <c r="H248" s="548">
        <f t="shared" ref="H248:H249" si="34">F248*G248</f>
        <v>0</v>
      </c>
    </row>
    <row r="249" spans="1:8" s="85" customFormat="1" ht="103.5" customHeight="1" x14ac:dyDescent="0.35">
      <c r="A249" s="84"/>
      <c r="B249" s="139">
        <v>139</v>
      </c>
      <c r="C249" s="101"/>
      <c r="D249" s="98" t="s">
        <v>239</v>
      </c>
      <c r="E249" s="495" t="s">
        <v>97</v>
      </c>
      <c r="F249" s="460">
        <v>1</v>
      </c>
      <c r="G249" s="600">
        <v>0</v>
      </c>
      <c r="H249" s="548">
        <f t="shared" si="34"/>
        <v>0</v>
      </c>
    </row>
    <row r="250" spans="1:8" s="85" customFormat="1" ht="93.75" x14ac:dyDescent="0.35">
      <c r="A250" s="84"/>
      <c r="B250" s="139">
        <v>140</v>
      </c>
      <c r="C250" s="101"/>
      <c r="D250" s="98" t="s">
        <v>240</v>
      </c>
      <c r="E250" s="495" t="s">
        <v>97</v>
      </c>
      <c r="F250" s="460">
        <v>1</v>
      </c>
      <c r="G250" s="600">
        <v>0</v>
      </c>
      <c r="H250" s="548">
        <f t="shared" ref="H250:H251" si="35">F250*G250</f>
        <v>0</v>
      </c>
    </row>
    <row r="251" spans="1:8" s="85" customFormat="1" ht="66.75" customHeight="1" x14ac:dyDescent="0.35">
      <c r="A251" s="84"/>
      <c r="B251" s="139">
        <v>141</v>
      </c>
      <c r="C251" s="101"/>
      <c r="D251" s="98" t="s">
        <v>241</v>
      </c>
      <c r="E251" s="495" t="s">
        <v>97</v>
      </c>
      <c r="F251" s="460">
        <v>1</v>
      </c>
      <c r="G251" s="600">
        <v>0</v>
      </c>
      <c r="H251" s="548">
        <f t="shared" si="35"/>
        <v>0</v>
      </c>
    </row>
    <row r="252" spans="1:8" s="85" customFormat="1" ht="24.95" customHeight="1" x14ac:dyDescent="0.35">
      <c r="A252" s="84"/>
      <c r="B252" s="335"/>
      <c r="C252" s="188"/>
      <c r="D252" s="726" t="s">
        <v>242</v>
      </c>
      <c r="E252" s="726"/>
      <c r="F252" s="726"/>
      <c r="G252" s="726"/>
      <c r="H252" s="568">
        <f>SUM(H245:H251)</f>
        <v>0</v>
      </c>
    </row>
    <row r="253" spans="1:8" s="85" customFormat="1" ht="18.75" x14ac:dyDescent="0.35">
      <c r="A253" s="84"/>
      <c r="B253" s="351"/>
      <c r="C253" s="206"/>
      <c r="D253" s="228" t="s">
        <v>243</v>
      </c>
      <c r="E253" s="514"/>
      <c r="F253" s="475"/>
      <c r="G253" s="445"/>
      <c r="H253" s="580">
        <f>H236</f>
        <v>0</v>
      </c>
    </row>
    <row r="254" spans="1:8" s="85" customFormat="1" ht="18.75" x14ac:dyDescent="0.35">
      <c r="A254" s="84"/>
      <c r="B254" s="351"/>
      <c r="C254" s="206"/>
      <c r="D254" s="228" t="s">
        <v>244</v>
      </c>
      <c r="E254" s="514"/>
      <c r="F254" s="475"/>
      <c r="G254" s="446"/>
      <c r="H254" s="580">
        <f>H243</f>
        <v>0</v>
      </c>
    </row>
    <row r="255" spans="1:8" s="85" customFormat="1" ht="19.5" thickBot="1" x14ac:dyDescent="0.4">
      <c r="A255" s="84"/>
      <c r="B255" s="353"/>
      <c r="C255" s="207"/>
      <c r="D255" s="160" t="s">
        <v>245</v>
      </c>
      <c r="E255" s="515"/>
      <c r="F255" s="476"/>
      <c r="G255" s="447"/>
      <c r="H255" s="581">
        <f>H252</f>
        <v>0</v>
      </c>
    </row>
    <row r="256" spans="1:8" s="85" customFormat="1" ht="23.25" customHeight="1" thickBot="1" x14ac:dyDescent="0.4">
      <c r="A256" s="84"/>
      <c r="B256" s="780" t="s">
        <v>246</v>
      </c>
      <c r="C256" s="781"/>
      <c r="D256" s="781"/>
      <c r="E256" s="781"/>
      <c r="F256" s="781"/>
      <c r="G256" s="782"/>
      <c r="H256" s="582">
        <f>SUM(H253:H255)</f>
        <v>0</v>
      </c>
    </row>
    <row r="257" spans="1:8" s="85" customFormat="1" ht="24.95" customHeight="1" x14ac:dyDescent="0.35">
      <c r="A257" s="84"/>
      <c r="B257" s="354"/>
      <c r="C257" s="208"/>
      <c r="D257" s="149" t="s">
        <v>434</v>
      </c>
      <c r="E257" s="152"/>
      <c r="F257" s="153"/>
      <c r="G257" s="153"/>
      <c r="H257" s="557"/>
    </row>
    <row r="258" spans="1:8" s="85" customFormat="1" ht="24.95" customHeight="1" x14ac:dyDescent="0.35">
      <c r="A258" s="84"/>
      <c r="B258" s="304"/>
      <c r="C258" s="209"/>
      <c r="D258" s="151" t="s">
        <v>247</v>
      </c>
      <c r="E258" s="516"/>
      <c r="F258" s="150"/>
      <c r="G258" s="150"/>
      <c r="H258" s="556"/>
    </row>
    <row r="259" spans="1:8" s="85" customFormat="1" ht="66" customHeight="1" x14ac:dyDescent="0.35">
      <c r="A259" s="84"/>
      <c r="B259" s="355">
        <v>142</v>
      </c>
      <c r="C259" s="36" t="s">
        <v>50</v>
      </c>
      <c r="D259" s="34" t="s">
        <v>92</v>
      </c>
      <c r="E259" s="517" t="s">
        <v>51</v>
      </c>
      <c r="F259" s="477">
        <v>11</v>
      </c>
      <c r="G259" s="600">
        <v>0</v>
      </c>
      <c r="H259" s="548">
        <f t="shared" ref="H259:H265" si="36">F259*G259</f>
        <v>0</v>
      </c>
    </row>
    <row r="260" spans="1:8" s="85" customFormat="1" ht="75.75" customHeight="1" x14ac:dyDescent="0.35">
      <c r="A260" s="84"/>
      <c r="B260" s="356">
        <v>143</v>
      </c>
      <c r="C260" s="31" t="s">
        <v>50</v>
      </c>
      <c r="D260" s="6" t="s">
        <v>248</v>
      </c>
      <c r="E260" s="518" t="s">
        <v>51</v>
      </c>
      <c r="F260" s="478">
        <v>49</v>
      </c>
      <c r="G260" s="600">
        <v>0</v>
      </c>
      <c r="H260" s="548">
        <f t="shared" si="36"/>
        <v>0</v>
      </c>
    </row>
    <row r="261" spans="1:8" s="85" customFormat="1" ht="57" customHeight="1" x14ac:dyDescent="0.35">
      <c r="A261" s="84"/>
      <c r="B261" s="356">
        <v>144</v>
      </c>
      <c r="C261" s="31" t="s">
        <v>50</v>
      </c>
      <c r="D261" s="6" t="s">
        <v>93</v>
      </c>
      <c r="E261" s="518" t="s">
        <v>51</v>
      </c>
      <c r="F261" s="478">
        <v>69</v>
      </c>
      <c r="G261" s="600">
        <v>0</v>
      </c>
      <c r="H261" s="548">
        <f t="shared" si="36"/>
        <v>0</v>
      </c>
    </row>
    <row r="262" spans="1:8" s="85" customFormat="1" ht="67.5" customHeight="1" x14ac:dyDescent="0.35">
      <c r="A262" s="84"/>
      <c r="B262" s="356">
        <v>145</v>
      </c>
      <c r="C262" s="31" t="s">
        <v>50</v>
      </c>
      <c r="D262" s="6" t="s">
        <v>249</v>
      </c>
      <c r="E262" s="518" t="s">
        <v>51</v>
      </c>
      <c r="F262" s="478">
        <v>6</v>
      </c>
      <c r="G262" s="600">
        <v>0</v>
      </c>
      <c r="H262" s="548">
        <f t="shared" si="36"/>
        <v>0</v>
      </c>
    </row>
    <row r="263" spans="1:8" s="85" customFormat="1" ht="74.25" customHeight="1" x14ac:dyDescent="0.35">
      <c r="A263" s="84"/>
      <c r="B263" s="356">
        <v>146</v>
      </c>
      <c r="C263" s="31" t="s">
        <v>50</v>
      </c>
      <c r="D263" s="6" t="s">
        <v>250</v>
      </c>
      <c r="E263" s="518" t="s">
        <v>51</v>
      </c>
      <c r="F263" s="478">
        <v>16</v>
      </c>
      <c r="G263" s="600">
        <v>0</v>
      </c>
      <c r="H263" s="548">
        <f t="shared" si="36"/>
        <v>0</v>
      </c>
    </row>
    <row r="264" spans="1:8" s="85" customFormat="1" ht="66.75" customHeight="1" x14ac:dyDescent="0.35">
      <c r="A264" s="84"/>
      <c r="B264" s="356">
        <v>147</v>
      </c>
      <c r="C264" s="31" t="s">
        <v>50</v>
      </c>
      <c r="D264" s="6" t="s">
        <v>85</v>
      </c>
      <c r="E264" s="518" t="s">
        <v>33</v>
      </c>
      <c r="F264" s="479">
        <v>308</v>
      </c>
      <c r="G264" s="600">
        <v>0</v>
      </c>
      <c r="H264" s="548">
        <f t="shared" si="36"/>
        <v>0</v>
      </c>
    </row>
    <row r="265" spans="1:8" s="85" customFormat="1" ht="56.25" customHeight="1" x14ac:dyDescent="0.35">
      <c r="A265" s="84"/>
      <c r="B265" s="356">
        <v>148</v>
      </c>
      <c r="C265" s="31" t="s">
        <v>86</v>
      </c>
      <c r="D265" s="6" t="s">
        <v>87</v>
      </c>
      <c r="E265" s="519" t="s">
        <v>35</v>
      </c>
      <c r="F265" s="479">
        <v>7.5</v>
      </c>
      <c r="G265" s="600">
        <v>0</v>
      </c>
      <c r="H265" s="548">
        <f t="shared" si="36"/>
        <v>0</v>
      </c>
    </row>
    <row r="266" spans="1:8" s="85" customFormat="1" ht="24.95" customHeight="1" x14ac:dyDescent="0.35">
      <c r="A266" s="84"/>
      <c r="B266" s="356"/>
      <c r="C266" s="209"/>
      <c r="D266" s="151" t="s">
        <v>251</v>
      </c>
      <c r="E266" s="516"/>
      <c r="F266" s="154"/>
      <c r="G266" s="601"/>
      <c r="H266" s="556"/>
    </row>
    <row r="267" spans="1:8" s="85" customFormat="1" ht="69.75" customHeight="1" x14ac:dyDescent="0.35">
      <c r="A267" s="84"/>
      <c r="B267" s="356">
        <v>149</v>
      </c>
      <c r="C267" s="36" t="s">
        <v>70</v>
      </c>
      <c r="D267" s="34" t="s">
        <v>88</v>
      </c>
      <c r="E267" s="517" t="s">
        <v>34</v>
      </c>
      <c r="F267" s="477">
        <v>107</v>
      </c>
      <c r="G267" s="600">
        <v>0</v>
      </c>
      <c r="H267" s="548">
        <f t="shared" ref="H267:H271" si="37">F267*G267</f>
        <v>0</v>
      </c>
    </row>
    <row r="268" spans="1:8" s="85" customFormat="1" ht="52.5" customHeight="1" x14ac:dyDescent="0.35">
      <c r="A268" s="84"/>
      <c r="B268" s="356">
        <v>150</v>
      </c>
      <c r="C268" s="31" t="s">
        <v>70</v>
      </c>
      <c r="D268" s="6" t="s">
        <v>89</v>
      </c>
      <c r="E268" s="518" t="s">
        <v>34</v>
      </c>
      <c r="F268" s="479">
        <v>284</v>
      </c>
      <c r="G268" s="600">
        <v>0</v>
      </c>
      <c r="H268" s="548">
        <f t="shared" si="37"/>
        <v>0</v>
      </c>
    </row>
    <row r="269" spans="1:8" s="85" customFormat="1" ht="63.75" customHeight="1" x14ac:dyDescent="0.35">
      <c r="A269" s="84"/>
      <c r="B269" s="356">
        <v>151</v>
      </c>
      <c r="C269" s="31" t="s">
        <v>70</v>
      </c>
      <c r="D269" s="6" t="s">
        <v>252</v>
      </c>
      <c r="E269" s="518" t="s">
        <v>34</v>
      </c>
      <c r="F269" s="479">
        <v>110</v>
      </c>
      <c r="G269" s="600">
        <v>0</v>
      </c>
      <c r="H269" s="548">
        <f t="shared" si="37"/>
        <v>0</v>
      </c>
    </row>
    <row r="270" spans="1:8" s="85" customFormat="1" ht="67.5" customHeight="1" x14ac:dyDescent="0.35">
      <c r="A270" s="84"/>
      <c r="B270" s="356">
        <v>152</v>
      </c>
      <c r="C270" s="31" t="s">
        <v>70</v>
      </c>
      <c r="D270" s="34" t="s">
        <v>253</v>
      </c>
      <c r="E270" s="518" t="s">
        <v>34</v>
      </c>
      <c r="F270" s="479">
        <v>11</v>
      </c>
      <c r="G270" s="600">
        <v>0</v>
      </c>
      <c r="H270" s="548">
        <f t="shared" si="37"/>
        <v>0</v>
      </c>
    </row>
    <row r="271" spans="1:8" s="85" customFormat="1" ht="63.75" customHeight="1" x14ac:dyDescent="0.35">
      <c r="A271" s="84"/>
      <c r="B271" s="356">
        <v>153</v>
      </c>
      <c r="C271" s="31" t="s">
        <v>70</v>
      </c>
      <c r="D271" s="6" t="s">
        <v>254</v>
      </c>
      <c r="E271" s="518" t="s">
        <v>34</v>
      </c>
      <c r="F271" s="480">
        <v>27</v>
      </c>
      <c r="G271" s="600">
        <v>0</v>
      </c>
      <c r="H271" s="548">
        <f t="shared" si="37"/>
        <v>0</v>
      </c>
    </row>
    <row r="272" spans="1:8" s="85" customFormat="1" ht="24.95" customHeight="1" x14ac:dyDescent="0.35">
      <c r="A272" s="84"/>
      <c r="B272" s="356"/>
      <c r="C272" s="209"/>
      <c r="D272" s="151" t="s">
        <v>255</v>
      </c>
      <c r="E272" s="516"/>
      <c r="F272" s="481"/>
      <c r="G272" s="602"/>
      <c r="H272" s="583"/>
    </row>
    <row r="273" spans="1:8" s="85" customFormat="1" ht="50.25" customHeight="1" x14ac:dyDescent="0.35">
      <c r="A273" s="84"/>
      <c r="B273" s="356">
        <v>154</v>
      </c>
      <c r="C273" s="7"/>
      <c r="D273" s="6" t="s">
        <v>256</v>
      </c>
      <c r="E273" s="518" t="s">
        <v>33</v>
      </c>
      <c r="F273" s="478">
        <v>28</v>
      </c>
      <c r="G273" s="600">
        <v>0</v>
      </c>
      <c r="H273" s="548">
        <f t="shared" ref="H273:H278" si="38">F273*G273</f>
        <v>0</v>
      </c>
    </row>
    <row r="274" spans="1:8" s="85" customFormat="1" ht="51.75" customHeight="1" x14ac:dyDescent="0.35">
      <c r="A274" s="84"/>
      <c r="B274" s="356">
        <v>155</v>
      </c>
      <c r="C274" s="7"/>
      <c r="D274" s="6" t="s">
        <v>257</v>
      </c>
      <c r="E274" s="518" t="s">
        <v>33</v>
      </c>
      <c r="F274" s="478">
        <v>24</v>
      </c>
      <c r="G274" s="600">
        <v>0</v>
      </c>
      <c r="H274" s="548">
        <f t="shared" si="38"/>
        <v>0</v>
      </c>
    </row>
    <row r="275" spans="1:8" s="85" customFormat="1" ht="65.25" customHeight="1" x14ac:dyDescent="0.35">
      <c r="A275" s="84"/>
      <c r="B275" s="356">
        <v>156</v>
      </c>
      <c r="C275" s="7"/>
      <c r="D275" s="6" t="s">
        <v>258</v>
      </c>
      <c r="E275" s="518" t="s">
        <v>51</v>
      </c>
      <c r="F275" s="478">
        <v>6</v>
      </c>
      <c r="G275" s="600">
        <v>0</v>
      </c>
      <c r="H275" s="548">
        <f t="shared" si="38"/>
        <v>0</v>
      </c>
    </row>
    <row r="276" spans="1:8" s="85" customFormat="1" ht="71.25" customHeight="1" x14ac:dyDescent="0.35">
      <c r="A276" s="84"/>
      <c r="B276" s="356">
        <v>157</v>
      </c>
      <c r="C276" s="7" t="s">
        <v>71</v>
      </c>
      <c r="D276" s="65" t="s">
        <v>259</v>
      </c>
      <c r="E276" s="518" t="s">
        <v>51</v>
      </c>
      <c r="F276" s="478">
        <v>1</v>
      </c>
      <c r="G276" s="600">
        <v>0</v>
      </c>
      <c r="H276" s="548">
        <f t="shared" si="38"/>
        <v>0</v>
      </c>
    </row>
    <row r="277" spans="1:8" s="85" customFormat="1" ht="63.75" customHeight="1" x14ac:dyDescent="0.35">
      <c r="A277" s="84"/>
      <c r="B277" s="356">
        <v>158</v>
      </c>
      <c r="C277" s="313"/>
      <c r="D277" s="288" t="s">
        <v>429</v>
      </c>
      <c r="E277" s="520" t="s">
        <v>35</v>
      </c>
      <c r="F277" s="479">
        <v>6</v>
      </c>
      <c r="G277" s="600">
        <v>0</v>
      </c>
      <c r="H277" s="548">
        <f t="shared" si="38"/>
        <v>0</v>
      </c>
    </row>
    <row r="278" spans="1:8" s="85" customFormat="1" ht="57" customHeight="1" x14ac:dyDescent="0.35">
      <c r="A278" s="84"/>
      <c r="B278" s="357">
        <v>159</v>
      </c>
      <c r="C278" s="235"/>
      <c r="D278" s="236" t="s">
        <v>260</v>
      </c>
      <c r="E278" s="519" t="s">
        <v>51</v>
      </c>
      <c r="F278" s="480">
        <v>155</v>
      </c>
      <c r="G278" s="600">
        <v>0</v>
      </c>
      <c r="H278" s="548">
        <f t="shared" si="38"/>
        <v>0</v>
      </c>
    </row>
    <row r="279" spans="1:8" s="85" customFormat="1" ht="24.95" customHeight="1" x14ac:dyDescent="0.35">
      <c r="A279" s="84"/>
      <c r="B279" s="28"/>
      <c r="C279" s="7"/>
      <c r="D279" s="249" t="s">
        <v>432</v>
      </c>
      <c r="E279" s="521"/>
      <c r="F279" s="482"/>
      <c r="G279" s="448"/>
      <c r="H279" s="584"/>
    </row>
    <row r="280" spans="1:8" s="85" customFormat="1" ht="56.25" customHeight="1" x14ac:dyDescent="0.35">
      <c r="A280" s="84"/>
      <c r="B280" s="35">
        <v>160</v>
      </c>
      <c r="C280" s="36"/>
      <c r="D280" s="34" t="s">
        <v>430</v>
      </c>
      <c r="E280" s="517" t="s">
        <v>51</v>
      </c>
      <c r="F280" s="477">
        <v>76</v>
      </c>
      <c r="G280" s="600">
        <v>0</v>
      </c>
      <c r="H280" s="548">
        <f t="shared" ref="H280:H281" si="39">F280*G280</f>
        <v>0</v>
      </c>
    </row>
    <row r="281" spans="1:8" s="85" customFormat="1" ht="63.75" customHeight="1" thickBot="1" x14ac:dyDescent="0.4">
      <c r="A281" s="84"/>
      <c r="B281" s="811">
        <v>161</v>
      </c>
      <c r="C281" s="235"/>
      <c r="D281" s="65" t="s">
        <v>431</v>
      </c>
      <c r="E281" s="519" t="s">
        <v>33</v>
      </c>
      <c r="F281" s="480">
        <v>24</v>
      </c>
      <c r="G281" s="606">
        <v>0</v>
      </c>
      <c r="H281" s="812">
        <f t="shared" si="39"/>
        <v>0</v>
      </c>
    </row>
    <row r="282" spans="1:8" s="158" customFormat="1" ht="24.95" customHeight="1" thickBot="1" x14ac:dyDescent="0.4">
      <c r="A282" s="157"/>
      <c r="B282" s="703" t="s">
        <v>433</v>
      </c>
      <c r="C282" s="704"/>
      <c r="D282" s="704"/>
      <c r="E282" s="704"/>
      <c r="F282" s="704"/>
      <c r="G282" s="705"/>
      <c r="H282" s="813">
        <f>SUM(H259:H281)</f>
        <v>0</v>
      </c>
    </row>
    <row r="283" spans="1:8" s="85" customFormat="1" ht="24.95" customHeight="1" x14ac:dyDescent="0.35">
      <c r="A283" s="84"/>
      <c r="B283" s="358"/>
      <c r="C283" s="202"/>
      <c r="D283" s="175" t="s">
        <v>435</v>
      </c>
      <c r="E283" s="522"/>
      <c r="F283" s="483"/>
      <c r="G283" s="449"/>
      <c r="H283" s="585"/>
    </row>
    <row r="284" spans="1:8" s="85" customFormat="1" ht="24.95" customHeight="1" x14ac:dyDescent="0.35">
      <c r="A284" s="84"/>
      <c r="B284" s="356"/>
      <c r="C284" s="193"/>
      <c r="D284" s="151" t="s">
        <v>344</v>
      </c>
      <c r="E284" s="523"/>
      <c r="F284" s="450"/>
      <c r="G284" s="450"/>
      <c r="H284" s="586"/>
    </row>
    <row r="285" spans="1:8" s="85" customFormat="1" ht="24.95" customHeight="1" x14ac:dyDescent="0.35">
      <c r="A285" s="84"/>
      <c r="B285" s="356">
        <v>162</v>
      </c>
      <c r="C285" s="101" t="s">
        <v>58</v>
      </c>
      <c r="D285" s="87" t="s">
        <v>78</v>
      </c>
      <c r="E285" s="494" t="s">
        <v>32</v>
      </c>
      <c r="F285" s="459">
        <v>542.5</v>
      </c>
      <c r="G285" s="600">
        <v>0</v>
      </c>
      <c r="H285" s="548">
        <f t="shared" ref="H285:H289" si="40">F285*G285</f>
        <v>0</v>
      </c>
    </row>
    <row r="286" spans="1:8" s="85" customFormat="1" ht="64.5" customHeight="1" x14ac:dyDescent="0.35">
      <c r="A286" s="84"/>
      <c r="B286" s="356">
        <v>163</v>
      </c>
      <c r="C286" s="101" t="s">
        <v>127</v>
      </c>
      <c r="D286" s="87" t="s">
        <v>118</v>
      </c>
      <c r="E286" s="495" t="s">
        <v>34</v>
      </c>
      <c r="F286" s="460">
        <v>3727</v>
      </c>
      <c r="G286" s="600">
        <v>0</v>
      </c>
      <c r="H286" s="548">
        <f t="shared" si="40"/>
        <v>0</v>
      </c>
    </row>
    <row r="287" spans="1:8" s="85" customFormat="1" ht="49.5" customHeight="1" x14ac:dyDescent="0.35">
      <c r="A287" s="84"/>
      <c r="B287" s="356">
        <v>164</v>
      </c>
      <c r="C287" s="101" t="s">
        <v>127</v>
      </c>
      <c r="D287" s="156" t="s">
        <v>121</v>
      </c>
      <c r="E287" s="495" t="s">
        <v>33</v>
      </c>
      <c r="F287" s="460">
        <v>460</v>
      </c>
      <c r="G287" s="600">
        <v>0</v>
      </c>
      <c r="H287" s="548">
        <f t="shared" si="40"/>
        <v>0</v>
      </c>
    </row>
    <row r="288" spans="1:8" s="85" customFormat="1" ht="24.95" customHeight="1" x14ac:dyDescent="0.35">
      <c r="A288" s="84"/>
      <c r="B288" s="356">
        <v>165</v>
      </c>
      <c r="C288" s="101" t="s">
        <v>82</v>
      </c>
      <c r="D288" s="87" t="s">
        <v>346</v>
      </c>
      <c r="E288" s="495" t="s">
        <v>33</v>
      </c>
      <c r="F288" s="460">
        <v>36</v>
      </c>
      <c r="G288" s="600">
        <v>0</v>
      </c>
      <c r="H288" s="548">
        <f t="shared" si="40"/>
        <v>0</v>
      </c>
    </row>
    <row r="289" spans="1:8" s="85" customFormat="1" ht="45" customHeight="1" x14ac:dyDescent="0.35">
      <c r="A289" s="84"/>
      <c r="B289" s="356">
        <v>166</v>
      </c>
      <c r="C289" s="101" t="s">
        <v>68</v>
      </c>
      <c r="D289" s="87" t="s">
        <v>120</v>
      </c>
      <c r="E289" s="495" t="s">
        <v>33</v>
      </c>
      <c r="F289" s="460">
        <v>36</v>
      </c>
      <c r="G289" s="600">
        <v>0</v>
      </c>
      <c r="H289" s="548">
        <f t="shared" si="40"/>
        <v>0</v>
      </c>
    </row>
    <row r="290" spans="1:8" s="85" customFormat="1" ht="24.95" customHeight="1" x14ac:dyDescent="0.35">
      <c r="A290" s="84"/>
      <c r="B290" s="720" t="s">
        <v>345</v>
      </c>
      <c r="C290" s="721"/>
      <c r="D290" s="721"/>
      <c r="E290" s="721"/>
      <c r="F290" s="721"/>
      <c r="G290" s="722"/>
      <c r="H290" s="587">
        <f>SUM(H285:H289)</f>
        <v>0</v>
      </c>
    </row>
    <row r="291" spans="1:8" s="85" customFormat="1" ht="24.95" customHeight="1" x14ac:dyDescent="0.35">
      <c r="A291" s="84"/>
      <c r="B291" s="727"/>
      <c r="C291" s="728"/>
      <c r="D291" s="148" t="s">
        <v>261</v>
      </c>
      <c r="E291" s="729"/>
      <c r="F291" s="729"/>
      <c r="G291" s="729"/>
      <c r="H291" s="730"/>
    </row>
    <row r="292" spans="1:8" s="85" customFormat="1" ht="56.25" x14ac:dyDescent="0.35">
      <c r="A292" s="84"/>
      <c r="B292" s="356">
        <v>167</v>
      </c>
      <c r="C292" s="101" t="s">
        <v>61</v>
      </c>
      <c r="D292" s="87" t="s">
        <v>80</v>
      </c>
      <c r="E292" s="495" t="s">
        <v>35</v>
      </c>
      <c r="F292" s="460">
        <v>1907</v>
      </c>
      <c r="G292" s="600">
        <v>0</v>
      </c>
      <c r="H292" s="548">
        <f t="shared" ref="H292:H293" si="41">F292*G292</f>
        <v>0</v>
      </c>
    </row>
    <row r="293" spans="1:8" s="85" customFormat="1" ht="24.95" customHeight="1" x14ac:dyDescent="0.35">
      <c r="A293" s="84"/>
      <c r="B293" s="356">
        <v>168</v>
      </c>
      <c r="C293" s="101" t="s">
        <v>64</v>
      </c>
      <c r="D293" s="87" t="s">
        <v>83</v>
      </c>
      <c r="E293" s="495" t="s">
        <v>34</v>
      </c>
      <c r="F293" s="460">
        <v>3752</v>
      </c>
      <c r="G293" s="600">
        <v>0</v>
      </c>
      <c r="H293" s="548">
        <f t="shared" si="41"/>
        <v>0</v>
      </c>
    </row>
    <row r="294" spans="1:8" s="85" customFormat="1" ht="24.95" customHeight="1" x14ac:dyDescent="0.35">
      <c r="A294" s="84"/>
      <c r="B294" s="720" t="s">
        <v>368</v>
      </c>
      <c r="C294" s="721"/>
      <c r="D294" s="721"/>
      <c r="E294" s="721"/>
      <c r="F294" s="721"/>
      <c r="G294" s="722"/>
      <c r="H294" s="553">
        <f>SUM(H292:H293)</f>
        <v>0</v>
      </c>
    </row>
    <row r="295" spans="1:8" s="85" customFormat="1" ht="24.95" customHeight="1" x14ac:dyDescent="0.35">
      <c r="A295" s="84"/>
      <c r="B295" s="342"/>
      <c r="C295" s="195"/>
      <c r="D295" s="151" t="s">
        <v>262</v>
      </c>
      <c r="E295" s="171"/>
      <c r="F295" s="172"/>
      <c r="G295" s="172"/>
      <c r="H295" s="588"/>
    </row>
    <row r="296" spans="1:8" s="85" customFormat="1" ht="54.75" customHeight="1" x14ac:dyDescent="0.35">
      <c r="A296" s="84"/>
      <c r="B296" s="356">
        <v>169</v>
      </c>
      <c r="C296" s="101" t="s">
        <v>66</v>
      </c>
      <c r="D296" s="87" t="s">
        <v>79</v>
      </c>
      <c r="E296" s="494" t="s">
        <v>35</v>
      </c>
      <c r="F296" s="459">
        <v>1318</v>
      </c>
      <c r="G296" s="600">
        <v>0</v>
      </c>
      <c r="H296" s="548">
        <f t="shared" ref="H296:H303" si="42">F296*G296</f>
        <v>0</v>
      </c>
    </row>
    <row r="297" spans="1:8" s="85" customFormat="1" ht="67.5" customHeight="1" x14ac:dyDescent="0.35">
      <c r="A297" s="84"/>
      <c r="B297" s="356">
        <v>170</v>
      </c>
      <c r="C297" s="101" t="s">
        <v>66</v>
      </c>
      <c r="D297" s="87" t="s">
        <v>468</v>
      </c>
      <c r="E297" s="497" t="s">
        <v>35</v>
      </c>
      <c r="F297" s="460">
        <v>43</v>
      </c>
      <c r="G297" s="600">
        <v>0</v>
      </c>
      <c r="H297" s="548">
        <f t="shared" si="42"/>
        <v>0</v>
      </c>
    </row>
    <row r="298" spans="1:8" s="85" customFormat="1" ht="56.25" customHeight="1" x14ac:dyDescent="0.35">
      <c r="A298" s="84"/>
      <c r="B298" s="356">
        <v>171</v>
      </c>
      <c r="C298" s="101" t="s">
        <v>396</v>
      </c>
      <c r="D298" s="87" t="s">
        <v>122</v>
      </c>
      <c r="E298" s="495" t="s">
        <v>34</v>
      </c>
      <c r="F298" s="460">
        <v>3727</v>
      </c>
      <c r="G298" s="600">
        <v>0</v>
      </c>
      <c r="H298" s="548">
        <f t="shared" si="42"/>
        <v>0</v>
      </c>
    </row>
    <row r="299" spans="1:8" s="85" customFormat="1" ht="108" customHeight="1" x14ac:dyDescent="0.35">
      <c r="A299" s="84"/>
      <c r="B299" s="356">
        <v>172</v>
      </c>
      <c r="C299" s="101" t="s">
        <v>395</v>
      </c>
      <c r="D299" s="87" t="s">
        <v>263</v>
      </c>
      <c r="E299" s="495" t="s">
        <v>34</v>
      </c>
      <c r="F299" s="460">
        <v>3737</v>
      </c>
      <c r="G299" s="600">
        <v>0</v>
      </c>
      <c r="H299" s="548">
        <f t="shared" si="42"/>
        <v>0</v>
      </c>
    </row>
    <row r="300" spans="1:8" s="85" customFormat="1" ht="111" customHeight="1" x14ac:dyDescent="0.35">
      <c r="A300" s="84"/>
      <c r="B300" s="356">
        <v>173</v>
      </c>
      <c r="C300" s="101" t="s">
        <v>395</v>
      </c>
      <c r="D300" s="87" t="s">
        <v>383</v>
      </c>
      <c r="E300" s="495" t="s">
        <v>34</v>
      </c>
      <c r="F300" s="460">
        <v>3737</v>
      </c>
      <c r="G300" s="600">
        <v>0</v>
      </c>
      <c r="H300" s="548">
        <f t="shared" si="42"/>
        <v>0</v>
      </c>
    </row>
    <row r="301" spans="1:8" s="85" customFormat="1" ht="66" customHeight="1" x14ac:dyDescent="0.35">
      <c r="A301" s="84"/>
      <c r="B301" s="356">
        <v>174</v>
      </c>
      <c r="C301" s="101" t="s">
        <v>69</v>
      </c>
      <c r="D301" s="87" t="s">
        <v>382</v>
      </c>
      <c r="E301" s="495" t="s">
        <v>33</v>
      </c>
      <c r="F301" s="460">
        <v>460</v>
      </c>
      <c r="G301" s="600">
        <v>0</v>
      </c>
      <c r="H301" s="548">
        <f t="shared" si="42"/>
        <v>0</v>
      </c>
    </row>
    <row r="302" spans="1:8" s="85" customFormat="1" ht="49.5" customHeight="1" x14ac:dyDescent="0.35">
      <c r="A302" s="84"/>
      <c r="B302" s="356">
        <v>175</v>
      </c>
      <c r="C302" s="101" t="s">
        <v>69</v>
      </c>
      <c r="D302" s="87" t="s">
        <v>405</v>
      </c>
      <c r="E302" s="495" t="s">
        <v>33</v>
      </c>
      <c r="F302" s="460">
        <v>130</v>
      </c>
      <c r="G302" s="600">
        <v>0</v>
      </c>
      <c r="H302" s="548">
        <f t="shared" si="42"/>
        <v>0</v>
      </c>
    </row>
    <row r="303" spans="1:8" s="85" customFormat="1" ht="45" customHeight="1" x14ac:dyDescent="0.35">
      <c r="A303" s="84"/>
      <c r="B303" s="356">
        <v>176</v>
      </c>
      <c r="C303" s="101" t="s">
        <v>398</v>
      </c>
      <c r="D303" s="87" t="s">
        <v>447</v>
      </c>
      <c r="E303" s="495" t="s">
        <v>34</v>
      </c>
      <c r="F303" s="460">
        <v>212</v>
      </c>
      <c r="G303" s="600">
        <v>0</v>
      </c>
      <c r="H303" s="548">
        <f t="shared" si="42"/>
        <v>0</v>
      </c>
    </row>
    <row r="304" spans="1:8" s="85" customFormat="1" ht="24.95" customHeight="1" x14ac:dyDescent="0.35">
      <c r="A304" s="84"/>
      <c r="B304" s="720" t="s">
        <v>381</v>
      </c>
      <c r="C304" s="721"/>
      <c r="D304" s="721"/>
      <c r="E304" s="721"/>
      <c r="F304" s="721"/>
      <c r="G304" s="722"/>
      <c r="H304" s="555">
        <f>SUM(H296:H303)</f>
        <v>0</v>
      </c>
    </row>
    <row r="305" spans="1:8" s="85" customFormat="1" ht="24.95" customHeight="1" x14ac:dyDescent="0.35">
      <c r="A305" s="84"/>
      <c r="B305" s="359"/>
      <c r="C305" s="210"/>
      <c r="D305" s="100" t="s">
        <v>264</v>
      </c>
      <c r="E305" s="731"/>
      <c r="F305" s="731"/>
      <c r="G305" s="731"/>
      <c r="H305" s="732"/>
    </row>
    <row r="306" spans="1:8" s="85" customFormat="1" ht="48.75" customHeight="1" x14ac:dyDescent="0.35">
      <c r="A306" s="84"/>
      <c r="B306" s="356">
        <v>177</v>
      </c>
      <c r="C306" s="101"/>
      <c r="D306" s="87" t="s">
        <v>492</v>
      </c>
      <c r="E306" s="495" t="s">
        <v>33</v>
      </c>
      <c r="F306" s="460">
        <v>70</v>
      </c>
      <c r="G306" s="600">
        <v>0</v>
      </c>
      <c r="H306" s="548">
        <f t="shared" ref="H306:H309" si="43">F306*G306</f>
        <v>0</v>
      </c>
    </row>
    <row r="307" spans="1:8" s="85" customFormat="1" ht="54.75" customHeight="1" x14ac:dyDescent="0.35">
      <c r="A307" s="84"/>
      <c r="B307" s="356">
        <v>178</v>
      </c>
      <c r="C307" s="101"/>
      <c r="D307" s="87" t="s">
        <v>265</v>
      </c>
      <c r="E307" s="495" t="s">
        <v>35</v>
      </c>
      <c r="F307" s="460">
        <v>30</v>
      </c>
      <c r="G307" s="600">
        <v>0</v>
      </c>
      <c r="H307" s="548">
        <f t="shared" si="43"/>
        <v>0</v>
      </c>
    </row>
    <row r="308" spans="1:8" s="85" customFormat="1" ht="49.5" customHeight="1" x14ac:dyDescent="0.35">
      <c r="A308" s="84"/>
      <c r="B308" s="356">
        <v>179</v>
      </c>
      <c r="C308" s="101"/>
      <c r="D308" s="87" t="s">
        <v>266</v>
      </c>
      <c r="E308" s="495" t="s">
        <v>34</v>
      </c>
      <c r="F308" s="460">
        <v>209</v>
      </c>
      <c r="G308" s="600">
        <v>0</v>
      </c>
      <c r="H308" s="548">
        <f t="shared" si="43"/>
        <v>0</v>
      </c>
    </row>
    <row r="309" spans="1:8" s="85" customFormat="1" ht="39.75" customHeight="1" x14ac:dyDescent="0.35">
      <c r="A309" s="84"/>
      <c r="B309" s="356">
        <v>180</v>
      </c>
      <c r="C309" s="101"/>
      <c r="D309" s="87" t="s">
        <v>267</v>
      </c>
      <c r="E309" s="495" t="s">
        <v>35</v>
      </c>
      <c r="F309" s="460">
        <v>11</v>
      </c>
      <c r="G309" s="600">
        <v>0</v>
      </c>
      <c r="H309" s="548">
        <f t="shared" si="43"/>
        <v>0</v>
      </c>
    </row>
    <row r="310" spans="1:8" s="85" customFormat="1" ht="24.95" customHeight="1" x14ac:dyDescent="0.35">
      <c r="A310" s="84"/>
      <c r="B310" s="720" t="s">
        <v>379</v>
      </c>
      <c r="C310" s="721"/>
      <c r="D310" s="721"/>
      <c r="E310" s="721"/>
      <c r="F310" s="721"/>
      <c r="G310" s="722"/>
      <c r="H310" s="555">
        <f>SUM(H306:H309)</f>
        <v>0</v>
      </c>
    </row>
    <row r="311" spans="1:8" s="85" customFormat="1" ht="18.75" x14ac:dyDescent="0.35">
      <c r="A311" s="84"/>
      <c r="B311" s="339"/>
      <c r="C311" s="211"/>
      <c r="D311" s="733" t="s">
        <v>268</v>
      </c>
      <c r="E311" s="734"/>
      <c r="F311" s="734"/>
      <c r="G311" s="735"/>
      <c r="H311" s="555">
        <f>H290</f>
        <v>0</v>
      </c>
    </row>
    <row r="312" spans="1:8" s="85" customFormat="1" ht="18.75" x14ac:dyDescent="0.35">
      <c r="A312" s="84"/>
      <c r="B312" s="360"/>
      <c r="C312" s="212"/>
      <c r="D312" s="733" t="s">
        <v>269</v>
      </c>
      <c r="E312" s="734"/>
      <c r="F312" s="734"/>
      <c r="G312" s="735"/>
      <c r="H312" s="555">
        <f>H294</f>
        <v>0</v>
      </c>
    </row>
    <row r="313" spans="1:8" s="85" customFormat="1" ht="18.75" x14ac:dyDescent="0.35">
      <c r="A313" s="84"/>
      <c r="B313" s="361"/>
      <c r="C313" s="212"/>
      <c r="D313" s="733" t="s">
        <v>380</v>
      </c>
      <c r="E313" s="734"/>
      <c r="F313" s="734"/>
      <c r="G313" s="735"/>
      <c r="H313" s="555">
        <f>H304</f>
        <v>0</v>
      </c>
    </row>
    <row r="314" spans="1:8" s="85" customFormat="1" ht="19.5" thickBot="1" x14ac:dyDescent="0.4">
      <c r="A314" s="84"/>
      <c r="B314" s="362"/>
      <c r="C314" s="314"/>
      <c r="D314" s="771" t="s">
        <v>270</v>
      </c>
      <c r="E314" s="772"/>
      <c r="F314" s="772"/>
      <c r="G314" s="773"/>
      <c r="H314" s="553">
        <f>H310</f>
        <v>0</v>
      </c>
    </row>
    <row r="315" spans="1:8" s="311" customFormat="1" ht="24.95" customHeight="1" thickBot="1" x14ac:dyDescent="0.4">
      <c r="A315" s="310"/>
      <c r="B315" s="751" t="s">
        <v>450</v>
      </c>
      <c r="C315" s="752"/>
      <c r="D315" s="752"/>
      <c r="E315" s="752"/>
      <c r="F315" s="752"/>
      <c r="G315" s="753"/>
      <c r="H315" s="550">
        <f>SUM(H311:H314)</f>
        <v>0</v>
      </c>
    </row>
    <row r="316" spans="1:8" s="85" customFormat="1" ht="24.95" customHeight="1" x14ac:dyDescent="0.35">
      <c r="A316" s="84"/>
      <c r="B316" s="139"/>
      <c r="C316" s="101"/>
      <c r="D316" s="151" t="s">
        <v>271</v>
      </c>
      <c r="E316" s="501"/>
      <c r="F316" s="466"/>
      <c r="G316" s="434"/>
      <c r="H316" s="567"/>
    </row>
    <row r="317" spans="1:8" s="85" customFormat="1" ht="24.95" customHeight="1" x14ac:dyDescent="0.35">
      <c r="A317" s="84"/>
      <c r="B317" s="339"/>
      <c r="C317" s="192"/>
      <c r="D317" s="100" t="s">
        <v>369</v>
      </c>
      <c r="E317" s="501"/>
      <c r="F317" s="466"/>
      <c r="G317" s="434"/>
      <c r="H317" s="567"/>
    </row>
    <row r="318" spans="1:8" s="85" customFormat="1" ht="69.75" customHeight="1" x14ac:dyDescent="0.35">
      <c r="A318" s="84"/>
      <c r="B318" s="356">
        <v>181</v>
      </c>
      <c r="C318" s="101" t="s">
        <v>58</v>
      </c>
      <c r="D318" s="87" t="s">
        <v>482</v>
      </c>
      <c r="E318" s="495" t="s">
        <v>33</v>
      </c>
      <c r="F318" s="460">
        <v>157.05000000000001</v>
      </c>
      <c r="G318" s="600">
        <v>0</v>
      </c>
      <c r="H318" s="548">
        <f t="shared" ref="H318:H323" si="44">F318*G318</f>
        <v>0</v>
      </c>
    </row>
    <row r="319" spans="1:8" s="85" customFormat="1" ht="60" customHeight="1" x14ac:dyDescent="0.35">
      <c r="A319" s="84"/>
      <c r="B319" s="356">
        <v>182</v>
      </c>
      <c r="C319" s="101" t="s">
        <v>391</v>
      </c>
      <c r="D319" s="87" t="s">
        <v>173</v>
      </c>
      <c r="E319" s="495" t="s">
        <v>34</v>
      </c>
      <c r="F319" s="460">
        <v>458</v>
      </c>
      <c r="G319" s="600">
        <v>0</v>
      </c>
      <c r="H319" s="548">
        <f t="shared" si="44"/>
        <v>0</v>
      </c>
    </row>
    <row r="320" spans="1:8" s="85" customFormat="1" ht="61.5" customHeight="1" x14ac:dyDescent="0.35">
      <c r="A320" s="84"/>
      <c r="B320" s="356">
        <v>183</v>
      </c>
      <c r="C320" s="101" t="s">
        <v>127</v>
      </c>
      <c r="D320" s="87" t="s">
        <v>481</v>
      </c>
      <c r="E320" s="495" t="s">
        <v>34</v>
      </c>
      <c r="F320" s="460">
        <v>158.93</v>
      </c>
      <c r="G320" s="600">
        <v>0</v>
      </c>
      <c r="H320" s="548">
        <f t="shared" si="44"/>
        <v>0</v>
      </c>
    </row>
    <row r="321" spans="1:8" s="85" customFormat="1" ht="54.75" customHeight="1" x14ac:dyDescent="0.35">
      <c r="A321" s="84"/>
      <c r="B321" s="356">
        <v>184</v>
      </c>
      <c r="C321" s="101" t="s">
        <v>395</v>
      </c>
      <c r="D321" s="87" t="s">
        <v>176</v>
      </c>
      <c r="E321" s="495" t="s">
        <v>34</v>
      </c>
      <c r="F321" s="460">
        <v>158.93</v>
      </c>
      <c r="G321" s="600">
        <v>0</v>
      </c>
      <c r="H321" s="548">
        <f t="shared" si="44"/>
        <v>0</v>
      </c>
    </row>
    <row r="322" spans="1:8" s="85" customFormat="1" ht="57" customHeight="1" x14ac:dyDescent="0.35">
      <c r="A322" s="84"/>
      <c r="B322" s="356">
        <v>185</v>
      </c>
      <c r="C322" s="101"/>
      <c r="D322" s="87" t="s">
        <v>180</v>
      </c>
      <c r="E322" s="495" t="s">
        <v>97</v>
      </c>
      <c r="F322" s="460">
        <v>1</v>
      </c>
      <c r="G322" s="600">
        <v>0</v>
      </c>
      <c r="H322" s="548">
        <f t="shared" si="44"/>
        <v>0</v>
      </c>
    </row>
    <row r="323" spans="1:8" s="85" customFormat="1" ht="52.5" customHeight="1" x14ac:dyDescent="0.35">
      <c r="A323" s="84"/>
      <c r="B323" s="356">
        <v>186</v>
      </c>
      <c r="C323" s="101"/>
      <c r="D323" s="87" t="s">
        <v>493</v>
      </c>
      <c r="E323" s="495" t="s">
        <v>34</v>
      </c>
      <c r="F323" s="460">
        <v>40.880000000000003</v>
      </c>
      <c r="G323" s="600">
        <v>0</v>
      </c>
      <c r="H323" s="548">
        <f t="shared" si="44"/>
        <v>0</v>
      </c>
    </row>
    <row r="324" spans="1:8" s="85" customFormat="1" ht="24.95" customHeight="1" x14ac:dyDescent="0.35">
      <c r="A324" s="84"/>
      <c r="B324" s="720" t="s">
        <v>449</v>
      </c>
      <c r="C324" s="721"/>
      <c r="D324" s="721"/>
      <c r="E324" s="721"/>
      <c r="F324" s="721"/>
      <c r="G324" s="721"/>
      <c r="H324" s="555">
        <f>SUM(H318:H323)</f>
        <v>0</v>
      </c>
    </row>
    <row r="325" spans="1:8" s="85" customFormat="1" ht="24.95" customHeight="1" x14ac:dyDescent="0.35">
      <c r="A325" s="84"/>
      <c r="B325" s="340"/>
      <c r="C325" s="193"/>
      <c r="D325" s="100" t="s">
        <v>370</v>
      </c>
      <c r="E325" s="501"/>
      <c r="F325" s="466"/>
      <c r="G325" s="434"/>
      <c r="H325" s="567"/>
    </row>
    <row r="326" spans="1:8" s="85" customFormat="1" ht="74.25" customHeight="1" x14ac:dyDescent="0.35">
      <c r="A326" s="84"/>
      <c r="B326" s="356">
        <v>187</v>
      </c>
      <c r="C326" s="101" t="s">
        <v>62</v>
      </c>
      <c r="D326" s="87" t="s">
        <v>494</v>
      </c>
      <c r="E326" s="495" t="s">
        <v>35</v>
      </c>
      <c r="F326" s="460">
        <v>151.54</v>
      </c>
      <c r="G326" s="600">
        <v>0</v>
      </c>
      <c r="H326" s="548">
        <f t="shared" ref="H326:H332" si="45">F326*G326</f>
        <v>0</v>
      </c>
    </row>
    <row r="327" spans="1:8" s="85" customFormat="1" ht="75" customHeight="1" x14ac:dyDescent="0.35">
      <c r="A327" s="84"/>
      <c r="B327" s="356">
        <v>188</v>
      </c>
      <c r="C327" s="101" t="s">
        <v>62</v>
      </c>
      <c r="D327" s="87" t="s">
        <v>495</v>
      </c>
      <c r="E327" s="495" t="s">
        <v>35</v>
      </c>
      <c r="F327" s="460">
        <v>37.89</v>
      </c>
      <c r="G327" s="600">
        <v>0</v>
      </c>
      <c r="H327" s="548">
        <f t="shared" si="45"/>
        <v>0</v>
      </c>
    </row>
    <row r="328" spans="1:8" s="85" customFormat="1" ht="65.25" customHeight="1" x14ac:dyDescent="0.35">
      <c r="A328" s="84"/>
      <c r="B328" s="356">
        <v>189</v>
      </c>
      <c r="C328" s="101" t="s">
        <v>62</v>
      </c>
      <c r="D328" s="87" t="s">
        <v>496</v>
      </c>
      <c r="E328" s="495" t="s">
        <v>35</v>
      </c>
      <c r="F328" s="460">
        <v>33.19</v>
      </c>
      <c r="G328" s="600">
        <v>0</v>
      </c>
      <c r="H328" s="548">
        <f t="shared" si="45"/>
        <v>0</v>
      </c>
    </row>
    <row r="329" spans="1:8" s="85" customFormat="1" ht="60" customHeight="1" x14ac:dyDescent="0.35">
      <c r="A329" s="84"/>
      <c r="B329" s="356">
        <v>190</v>
      </c>
      <c r="C329" s="101" t="s">
        <v>62</v>
      </c>
      <c r="D329" s="87" t="s">
        <v>452</v>
      </c>
      <c r="E329" s="495" t="s">
        <v>35</v>
      </c>
      <c r="F329" s="460">
        <v>7.56</v>
      </c>
      <c r="G329" s="600">
        <v>0</v>
      </c>
      <c r="H329" s="548">
        <f t="shared" si="45"/>
        <v>0</v>
      </c>
    </row>
    <row r="330" spans="1:8" s="85" customFormat="1" ht="29.25" customHeight="1" x14ac:dyDescent="0.35">
      <c r="A330" s="84"/>
      <c r="B330" s="356">
        <v>191</v>
      </c>
      <c r="C330" s="101"/>
      <c r="D330" s="87" t="s">
        <v>192</v>
      </c>
      <c r="E330" s="495" t="s">
        <v>34</v>
      </c>
      <c r="F330" s="460">
        <v>164.57</v>
      </c>
      <c r="G330" s="600">
        <v>0</v>
      </c>
      <c r="H330" s="548">
        <f t="shared" si="45"/>
        <v>0</v>
      </c>
    </row>
    <row r="331" spans="1:8" s="85" customFormat="1" ht="48" customHeight="1" x14ac:dyDescent="0.35">
      <c r="A331" s="84"/>
      <c r="B331" s="356">
        <v>192</v>
      </c>
      <c r="C331" s="101"/>
      <c r="D331" s="87" t="s">
        <v>451</v>
      </c>
      <c r="E331" s="495" t="s">
        <v>35</v>
      </c>
      <c r="F331" s="460">
        <v>59.39</v>
      </c>
      <c r="G331" s="600">
        <v>0</v>
      </c>
      <c r="H331" s="548">
        <f t="shared" si="45"/>
        <v>0</v>
      </c>
    </row>
    <row r="332" spans="1:8" s="85" customFormat="1" ht="65.25" customHeight="1" x14ac:dyDescent="0.35">
      <c r="A332" s="84"/>
      <c r="B332" s="357">
        <v>193</v>
      </c>
      <c r="C332" s="197"/>
      <c r="D332" s="155" t="s">
        <v>497</v>
      </c>
      <c r="E332" s="507" t="s">
        <v>35</v>
      </c>
      <c r="F332" s="471">
        <v>144.22999999999999</v>
      </c>
      <c r="G332" s="600">
        <v>0</v>
      </c>
      <c r="H332" s="548">
        <f t="shared" si="45"/>
        <v>0</v>
      </c>
    </row>
    <row r="333" spans="1:8" s="85" customFormat="1" ht="24.95" customHeight="1" x14ac:dyDescent="0.35">
      <c r="A333" s="84"/>
      <c r="B333" s="742" t="s">
        <v>483</v>
      </c>
      <c r="C333" s="725"/>
      <c r="D333" s="725"/>
      <c r="E333" s="725"/>
      <c r="F333" s="725"/>
      <c r="G333" s="725"/>
      <c r="H333" s="555">
        <f>SUM(H326:H332)</f>
        <v>0</v>
      </c>
    </row>
    <row r="334" spans="1:8" s="85" customFormat="1" ht="24.95" customHeight="1" x14ac:dyDescent="0.35">
      <c r="A334" s="84"/>
      <c r="B334" s="349"/>
      <c r="C334" s="199"/>
      <c r="D334" s="148" t="s">
        <v>371</v>
      </c>
      <c r="E334" s="501"/>
      <c r="F334" s="466"/>
      <c r="G334" s="434"/>
      <c r="H334" s="567"/>
    </row>
    <row r="335" spans="1:8" s="85" customFormat="1" ht="70.5" customHeight="1" x14ac:dyDescent="0.35">
      <c r="A335" s="84"/>
      <c r="B335" s="356">
        <v>194</v>
      </c>
      <c r="C335" s="101"/>
      <c r="D335" s="87" t="s">
        <v>197</v>
      </c>
      <c r="E335" s="495" t="s">
        <v>36</v>
      </c>
      <c r="F335" s="460">
        <v>6</v>
      </c>
      <c r="G335" s="600">
        <v>0</v>
      </c>
      <c r="H335" s="548">
        <f t="shared" ref="H335:H336" si="46">F335*G335</f>
        <v>0</v>
      </c>
    </row>
    <row r="336" spans="1:8" s="85" customFormat="1" ht="47.25" customHeight="1" x14ac:dyDescent="0.35">
      <c r="A336" s="84"/>
      <c r="B336" s="356">
        <v>195</v>
      </c>
      <c r="C336" s="101"/>
      <c r="D336" s="87" t="s">
        <v>198</v>
      </c>
      <c r="E336" s="495" t="s">
        <v>33</v>
      </c>
      <c r="F336" s="460">
        <v>6</v>
      </c>
      <c r="G336" s="600">
        <v>0</v>
      </c>
      <c r="H336" s="548">
        <f t="shared" si="46"/>
        <v>0</v>
      </c>
    </row>
    <row r="337" spans="1:8" s="85" customFormat="1" ht="24.95" customHeight="1" x14ac:dyDescent="0.35">
      <c r="A337" s="84"/>
      <c r="B337" s="720" t="s">
        <v>372</v>
      </c>
      <c r="C337" s="721"/>
      <c r="D337" s="721"/>
      <c r="E337" s="749"/>
      <c r="F337" s="749"/>
      <c r="G337" s="750"/>
      <c r="H337" s="553">
        <f>SUM(H335:H336)</f>
        <v>0</v>
      </c>
    </row>
    <row r="338" spans="1:8" s="85" customFormat="1" ht="24.95" customHeight="1" x14ac:dyDescent="0.35">
      <c r="A338" s="84"/>
      <c r="B338" s="342"/>
      <c r="C338" s="195"/>
      <c r="D338" s="151" t="s">
        <v>373</v>
      </c>
      <c r="E338" s="510"/>
      <c r="F338" s="484"/>
      <c r="G338" s="442"/>
      <c r="H338" s="589"/>
    </row>
    <row r="339" spans="1:8" s="85" customFormat="1" ht="112.5" customHeight="1" x14ac:dyDescent="0.35">
      <c r="A339" s="84"/>
      <c r="B339" s="356">
        <v>196</v>
      </c>
      <c r="C339" s="101"/>
      <c r="D339" s="87" t="s">
        <v>217</v>
      </c>
      <c r="E339" s="494" t="s">
        <v>33</v>
      </c>
      <c r="F339" s="459">
        <v>9</v>
      </c>
      <c r="G339" s="600">
        <v>0</v>
      </c>
      <c r="H339" s="548">
        <f t="shared" ref="H339:H343" si="47">F339*G339</f>
        <v>0</v>
      </c>
    </row>
    <row r="340" spans="1:8" s="85" customFormat="1" ht="108.75" customHeight="1" x14ac:dyDescent="0.35">
      <c r="A340" s="84"/>
      <c r="B340" s="356">
        <v>197</v>
      </c>
      <c r="C340" s="101"/>
      <c r="D340" s="87" t="s">
        <v>487</v>
      </c>
      <c r="E340" s="495" t="s">
        <v>33</v>
      </c>
      <c r="F340" s="460">
        <v>89.83</v>
      </c>
      <c r="G340" s="600">
        <v>0</v>
      </c>
      <c r="H340" s="548">
        <f t="shared" si="47"/>
        <v>0</v>
      </c>
    </row>
    <row r="341" spans="1:8" s="85" customFormat="1" ht="113.25" customHeight="1" x14ac:dyDescent="0.35">
      <c r="A341" s="84"/>
      <c r="B341" s="356">
        <v>198</v>
      </c>
      <c r="C341" s="101"/>
      <c r="D341" s="87" t="s">
        <v>486</v>
      </c>
      <c r="E341" s="495" t="s">
        <v>33</v>
      </c>
      <c r="F341" s="460">
        <v>58.22</v>
      </c>
      <c r="G341" s="600">
        <v>0</v>
      </c>
      <c r="H341" s="548">
        <f t="shared" si="47"/>
        <v>0</v>
      </c>
    </row>
    <row r="342" spans="1:8" s="85" customFormat="1" ht="87" customHeight="1" x14ac:dyDescent="0.35">
      <c r="A342" s="84"/>
      <c r="B342" s="356">
        <v>199</v>
      </c>
      <c r="C342" s="101"/>
      <c r="D342" s="87" t="s">
        <v>485</v>
      </c>
      <c r="E342" s="495" t="s">
        <v>36</v>
      </c>
      <c r="F342" s="460">
        <v>6</v>
      </c>
      <c r="G342" s="600">
        <v>0</v>
      </c>
      <c r="H342" s="548">
        <f t="shared" si="47"/>
        <v>0</v>
      </c>
    </row>
    <row r="343" spans="1:8" s="85" customFormat="1" ht="103.5" customHeight="1" x14ac:dyDescent="0.35">
      <c r="A343" s="84"/>
      <c r="B343" s="357">
        <v>200</v>
      </c>
      <c r="C343" s="197"/>
      <c r="D343" s="155" t="s">
        <v>484</v>
      </c>
      <c r="E343" s="507" t="s">
        <v>36</v>
      </c>
      <c r="F343" s="471">
        <v>6</v>
      </c>
      <c r="G343" s="600">
        <v>0</v>
      </c>
      <c r="H343" s="548">
        <f t="shared" si="47"/>
        <v>0</v>
      </c>
    </row>
    <row r="344" spans="1:8" s="174" customFormat="1" ht="24.95" customHeight="1" x14ac:dyDescent="0.35">
      <c r="A344" s="173"/>
      <c r="B344" s="788" t="s">
        <v>378</v>
      </c>
      <c r="C344" s="789"/>
      <c r="D344" s="789"/>
      <c r="E344" s="789"/>
      <c r="F344" s="789"/>
      <c r="G344" s="789"/>
      <c r="H344" s="590">
        <f>SUM(H339:H343)</f>
        <v>0</v>
      </c>
    </row>
    <row r="345" spans="1:8" s="85" customFormat="1" ht="18.75" x14ac:dyDescent="0.35">
      <c r="A345" s="84"/>
      <c r="B345" s="345"/>
      <c r="C345" s="213"/>
      <c r="D345" s="777" t="s">
        <v>272</v>
      </c>
      <c r="E345" s="778"/>
      <c r="F345" s="778"/>
      <c r="G345" s="779"/>
      <c r="H345" s="591">
        <f>H324</f>
        <v>0</v>
      </c>
    </row>
    <row r="346" spans="1:8" s="85" customFormat="1" ht="18.75" x14ac:dyDescent="0.35">
      <c r="A346" s="84"/>
      <c r="B346" s="339"/>
      <c r="C346" s="211"/>
      <c r="D346" s="733" t="s">
        <v>375</v>
      </c>
      <c r="E346" s="734"/>
      <c r="F346" s="734"/>
      <c r="G346" s="735"/>
      <c r="H346" s="555">
        <f>H333</f>
        <v>0</v>
      </c>
    </row>
    <row r="347" spans="1:8" s="85" customFormat="1" ht="18.75" x14ac:dyDescent="0.35">
      <c r="A347" s="84"/>
      <c r="B347" s="360"/>
      <c r="C347" s="212"/>
      <c r="D347" s="733" t="s">
        <v>376</v>
      </c>
      <c r="E347" s="734"/>
      <c r="F347" s="734"/>
      <c r="G347" s="735"/>
      <c r="H347" s="555">
        <f>H337</f>
        <v>0</v>
      </c>
    </row>
    <row r="348" spans="1:8" s="85" customFormat="1" ht="18.75" x14ac:dyDescent="0.35">
      <c r="A348" s="84"/>
      <c r="B348" s="361"/>
      <c r="C348" s="212"/>
      <c r="D348" s="733" t="s">
        <v>377</v>
      </c>
      <c r="E348" s="734"/>
      <c r="F348" s="734"/>
      <c r="G348" s="735"/>
      <c r="H348" s="555">
        <f>H344</f>
        <v>0</v>
      </c>
    </row>
    <row r="349" spans="1:8" s="311" customFormat="1" ht="24.95" customHeight="1" x14ac:dyDescent="0.35">
      <c r="A349" s="310"/>
      <c r="B349" s="768" t="s">
        <v>374</v>
      </c>
      <c r="C349" s="769"/>
      <c r="D349" s="769"/>
      <c r="E349" s="769"/>
      <c r="F349" s="769"/>
      <c r="G349" s="770"/>
      <c r="H349" s="592">
        <f>SUM(H345:H348)</f>
        <v>0</v>
      </c>
    </row>
    <row r="350" spans="1:8" s="85" customFormat="1" ht="24.95" customHeight="1" x14ac:dyDescent="0.35">
      <c r="A350" s="84"/>
      <c r="B350" s="358"/>
      <c r="C350" s="202"/>
      <c r="D350" s="222" t="s">
        <v>273</v>
      </c>
      <c r="E350" s="524"/>
      <c r="F350" s="485"/>
      <c r="G350" s="451"/>
      <c r="H350" s="593"/>
    </row>
    <row r="351" spans="1:8" s="85" customFormat="1" ht="24.95" customHeight="1" x14ac:dyDescent="0.35">
      <c r="A351" s="84"/>
      <c r="B351" s="339"/>
      <c r="C351" s="192"/>
      <c r="D351" s="151" t="s">
        <v>274</v>
      </c>
      <c r="E351" s="510"/>
      <c r="F351" s="473"/>
      <c r="G351" s="441"/>
      <c r="H351" s="577"/>
    </row>
    <row r="352" spans="1:8" s="85" customFormat="1" ht="74.25" customHeight="1" x14ac:dyDescent="0.35">
      <c r="A352" s="84"/>
      <c r="B352" s="356">
        <v>201</v>
      </c>
      <c r="C352" s="101"/>
      <c r="D352" s="98" t="s">
        <v>488</v>
      </c>
      <c r="E352" s="430" t="s">
        <v>36</v>
      </c>
      <c r="F352" s="459">
        <v>12</v>
      </c>
      <c r="G352" s="600">
        <v>0</v>
      </c>
      <c r="H352" s="548">
        <f t="shared" ref="H352:H354" si="48">F352*G352</f>
        <v>0</v>
      </c>
    </row>
    <row r="353" spans="1:8" s="85" customFormat="1" ht="73.5" customHeight="1" x14ac:dyDescent="0.35">
      <c r="A353" s="84"/>
      <c r="B353" s="356">
        <v>202</v>
      </c>
      <c r="C353" s="101"/>
      <c r="D353" s="98" t="s">
        <v>221</v>
      </c>
      <c r="E353" s="429" t="s">
        <v>36</v>
      </c>
      <c r="F353" s="460">
        <v>19</v>
      </c>
      <c r="G353" s="600">
        <v>0</v>
      </c>
      <c r="H353" s="548">
        <f t="shared" si="48"/>
        <v>0</v>
      </c>
    </row>
    <row r="354" spans="1:8" s="85" customFormat="1" ht="51" customHeight="1" x14ac:dyDescent="0.35">
      <c r="A354" s="84"/>
      <c r="B354" s="356">
        <v>203</v>
      </c>
      <c r="C354" s="101"/>
      <c r="D354" s="98" t="s">
        <v>460</v>
      </c>
      <c r="E354" s="429" t="s">
        <v>36</v>
      </c>
      <c r="F354" s="460">
        <v>2</v>
      </c>
      <c r="G354" s="600">
        <v>0</v>
      </c>
      <c r="H354" s="548">
        <f t="shared" si="48"/>
        <v>0</v>
      </c>
    </row>
    <row r="355" spans="1:8" s="158" customFormat="1" ht="24.95" customHeight="1" x14ac:dyDescent="0.35">
      <c r="A355" s="157"/>
      <c r="B355" s="786" t="s">
        <v>469</v>
      </c>
      <c r="C355" s="787"/>
      <c r="D355" s="787"/>
      <c r="E355" s="787"/>
      <c r="F355" s="787"/>
      <c r="G355" s="787"/>
      <c r="H355" s="559">
        <f>SUM(H352:H354)</f>
        <v>0</v>
      </c>
    </row>
    <row r="356" spans="1:8" s="158" customFormat="1" ht="24.95" customHeight="1" x14ac:dyDescent="0.35">
      <c r="A356" s="157"/>
      <c r="B356" s="139"/>
      <c r="C356" s="101"/>
      <c r="D356" s="221" t="s">
        <v>400</v>
      </c>
      <c r="E356" s="501"/>
      <c r="F356" s="466"/>
      <c r="G356" s="434"/>
      <c r="H356" s="594"/>
    </row>
    <row r="357" spans="1:8" s="158" customFormat="1" ht="24.95" customHeight="1" x14ac:dyDescent="0.35">
      <c r="A357" s="157"/>
      <c r="B357" s="339"/>
      <c r="C357" s="192"/>
      <c r="D357" s="100" t="s">
        <v>275</v>
      </c>
      <c r="E357" s="501"/>
      <c r="F357" s="466"/>
      <c r="G357" s="434"/>
      <c r="H357" s="594"/>
    </row>
    <row r="358" spans="1:8" s="85" customFormat="1" ht="51.75" customHeight="1" x14ac:dyDescent="0.35">
      <c r="A358" s="84"/>
      <c r="B358" s="356">
        <v>204</v>
      </c>
      <c r="C358" s="101"/>
      <c r="D358" s="102" t="s">
        <v>342</v>
      </c>
      <c r="E358" s="525" t="s">
        <v>97</v>
      </c>
      <c r="F358" s="460">
        <v>1</v>
      </c>
      <c r="G358" s="600">
        <v>0</v>
      </c>
      <c r="H358" s="548">
        <f t="shared" ref="H358:H359" si="49">F358*G358</f>
        <v>0</v>
      </c>
    </row>
    <row r="359" spans="1:8" s="85" customFormat="1" ht="54" customHeight="1" x14ac:dyDescent="0.35">
      <c r="A359" s="84"/>
      <c r="B359" s="356">
        <v>205</v>
      </c>
      <c r="C359" s="101"/>
      <c r="D359" s="102" t="s">
        <v>276</v>
      </c>
      <c r="E359" s="525" t="s">
        <v>33</v>
      </c>
      <c r="F359" s="460">
        <v>75.5</v>
      </c>
      <c r="G359" s="600">
        <v>0</v>
      </c>
      <c r="H359" s="548">
        <f t="shared" si="49"/>
        <v>0</v>
      </c>
    </row>
    <row r="360" spans="1:8" s="85" customFormat="1" ht="24.95" customHeight="1" x14ac:dyDescent="0.35">
      <c r="A360" s="84"/>
      <c r="B360" s="720" t="s">
        <v>453</v>
      </c>
      <c r="C360" s="721"/>
      <c r="D360" s="721"/>
      <c r="E360" s="721"/>
      <c r="F360" s="721"/>
      <c r="G360" s="722"/>
      <c r="H360" s="555">
        <f>SUM(H358:H359)</f>
        <v>0</v>
      </c>
    </row>
    <row r="361" spans="1:8" s="85" customFormat="1" ht="24.95" customHeight="1" x14ac:dyDescent="0.35">
      <c r="A361" s="84"/>
      <c r="B361" s="340"/>
      <c r="C361" s="193"/>
      <c r="D361" s="100" t="s">
        <v>277</v>
      </c>
      <c r="E361" s="501"/>
      <c r="F361" s="466"/>
      <c r="G361" s="434"/>
      <c r="H361" s="594"/>
    </row>
    <row r="362" spans="1:8" s="85" customFormat="1" ht="42" customHeight="1" x14ac:dyDescent="0.35">
      <c r="A362" s="84"/>
      <c r="B362" s="356">
        <v>206</v>
      </c>
      <c r="C362" s="101"/>
      <c r="D362" s="102" t="s">
        <v>278</v>
      </c>
      <c r="E362" s="525" t="s">
        <v>35</v>
      </c>
      <c r="F362" s="460">
        <v>34.630000000000003</v>
      </c>
      <c r="G362" s="600">
        <v>0</v>
      </c>
      <c r="H362" s="548">
        <f t="shared" ref="H362:H365" si="50">F362*G362</f>
        <v>0</v>
      </c>
    </row>
    <row r="363" spans="1:8" s="85" customFormat="1" ht="24.95" customHeight="1" x14ac:dyDescent="0.35">
      <c r="A363" s="84"/>
      <c r="B363" s="356">
        <v>207</v>
      </c>
      <c r="C363" s="101"/>
      <c r="D363" s="102" t="s">
        <v>279</v>
      </c>
      <c r="E363" s="525" t="s">
        <v>35</v>
      </c>
      <c r="F363" s="460">
        <v>3.85</v>
      </c>
      <c r="G363" s="600">
        <v>0</v>
      </c>
      <c r="H363" s="548">
        <f t="shared" si="50"/>
        <v>0</v>
      </c>
    </row>
    <row r="364" spans="1:8" s="85" customFormat="1" ht="24.75" customHeight="1" x14ac:dyDescent="0.35">
      <c r="A364" s="84"/>
      <c r="B364" s="356">
        <v>208</v>
      </c>
      <c r="C364" s="101"/>
      <c r="D364" s="102" t="s">
        <v>280</v>
      </c>
      <c r="E364" s="525" t="s">
        <v>35</v>
      </c>
      <c r="F364" s="460">
        <v>38.479999999999997</v>
      </c>
      <c r="G364" s="600">
        <v>0</v>
      </c>
      <c r="H364" s="548">
        <f t="shared" si="50"/>
        <v>0</v>
      </c>
    </row>
    <row r="365" spans="1:8" s="85" customFormat="1" ht="24.95" customHeight="1" x14ac:dyDescent="0.35">
      <c r="A365" s="84"/>
      <c r="B365" s="356">
        <v>209</v>
      </c>
      <c r="C365" s="101"/>
      <c r="D365" s="102" t="s">
        <v>498</v>
      </c>
      <c r="E365" s="525" t="s">
        <v>35</v>
      </c>
      <c r="F365" s="460">
        <v>5.5</v>
      </c>
      <c r="G365" s="600">
        <v>0</v>
      </c>
      <c r="H365" s="548">
        <f t="shared" si="50"/>
        <v>0</v>
      </c>
    </row>
    <row r="366" spans="1:8" s="85" customFormat="1" ht="24.95" customHeight="1" x14ac:dyDescent="0.35">
      <c r="A366" s="84"/>
      <c r="B366" s="720" t="s">
        <v>454</v>
      </c>
      <c r="C366" s="721"/>
      <c r="D366" s="721"/>
      <c r="E366" s="721"/>
      <c r="F366" s="721"/>
      <c r="G366" s="722"/>
      <c r="H366" s="555">
        <f>SUM(H362:H365)</f>
        <v>0</v>
      </c>
    </row>
    <row r="367" spans="1:8" s="85" customFormat="1" ht="24.95" customHeight="1" x14ac:dyDescent="0.35">
      <c r="A367" s="84"/>
      <c r="B367" s="342"/>
      <c r="C367" s="195"/>
      <c r="D367" s="100" t="s">
        <v>281</v>
      </c>
      <c r="E367" s="501"/>
      <c r="F367" s="466"/>
      <c r="G367" s="434"/>
      <c r="H367" s="594"/>
    </row>
    <row r="368" spans="1:8" s="85" customFormat="1" ht="24.95" customHeight="1" x14ac:dyDescent="0.35">
      <c r="A368" s="84"/>
      <c r="B368" s="297">
        <v>211</v>
      </c>
      <c r="C368" s="231"/>
      <c r="D368" s="257" t="s">
        <v>456</v>
      </c>
      <c r="E368" s="526" t="s">
        <v>35</v>
      </c>
      <c r="F368" s="457">
        <v>6.8</v>
      </c>
      <c r="G368" s="600">
        <v>0</v>
      </c>
      <c r="H368" s="548">
        <f t="shared" ref="H368:H372" si="51">F368*G368</f>
        <v>0</v>
      </c>
    </row>
    <row r="369" spans="1:9" s="85" customFormat="1" ht="24.95" customHeight="1" x14ac:dyDescent="0.35">
      <c r="A369" s="84"/>
      <c r="B369" s="297">
        <v>212</v>
      </c>
      <c r="C369" s="231"/>
      <c r="D369" s="257" t="s">
        <v>457</v>
      </c>
      <c r="E369" s="526" t="s">
        <v>34</v>
      </c>
      <c r="F369" s="457">
        <v>75.5</v>
      </c>
      <c r="G369" s="600">
        <v>0</v>
      </c>
      <c r="H369" s="548">
        <f t="shared" si="51"/>
        <v>0</v>
      </c>
    </row>
    <row r="370" spans="1:9" s="85" customFormat="1" ht="44.25" customHeight="1" x14ac:dyDescent="0.35">
      <c r="A370" s="84"/>
      <c r="B370" s="297">
        <v>213</v>
      </c>
      <c r="C370" s="231"/>
      <c r="D370" s="257" t="s">
        <v>458</v>
      </c>
      <c r="E370" s="526" t="s">
        <v>35</v>
      </c>
      <c r="F370" s="457">
        <v>18.12</v>
      </c>
      <c r="G370" s="600">
        <v>0</v>
      </c>
      <c r="H370" s="548">
        <f t="shared" si="51"/>
        <v>0</v>
      </c>
    </row>
    <row r="371" spans="1:9" s="85" customFormat="1" ht="45" customHeight="1" x14ac:dyDescent="0.35">
      <c r="A371" s="84"/>
      <c r="B371" s="297">
        <v>214</v>
      </c>
      <c r="C371" s="231"/>
      <c r="D371" s="257" t="s">
        <v>489</v>
      </c>
      <c r="E371" s="526" t="s">
        <v>34</v>
      </c>
      <c r="F371" s="457">
        <v>188.75</v>
      </c>
      <c r="G371" s="600">
        <v>0</v>
      </c>
      <c r="H371" s="548">
        <f t="shared" si="51"/>
        <v>0</v>
      </c>
    </row>
    <row r="372" spans="1:9" ht="27.75" customHeight="1" x14ac:dyDescent="0.35">
      <c r="B372" s="297">
        <v>215</v>
      </c>
      <c r="C372" s="231"/>
      <c r="D372" s="257" t="s">
        <v>459</v>
      </c>
      <c r="E372" s="526" t="s">
        <v>35</v>
      </c>
      <c r="F372" s="457">
        <v>5.5</v>
      </c>
      <c r="G372" s="600">
        <v>0</v>
      </c>
      <c r="H372" s="548">
        <f t="shared" si="51"/>
        <v>0</v>
      </c>
    </row>
    <row r="373" spans="1:9" ht="24.95" customHeight="1" x14ac:dyDescent="0.35">
      <c r="B373" s="720" t="s">
        <v>282</v>
      </c>
      <c r="C373" s="721"/>
      <c r="D373" s="721"/>
      <c r="E373" s="721"/>
      <c r="F373" s="721"/>
      <c r="G373" s="722"/>
      <c r="H373" s="555">
        <f>SUM(H368:H372)</f>
        <v>0</v>
      </c>
    </row>
    <row r="374" spans="1:9" ht="20.100000000000001" customHeight="1" x14ac:dyDescent="0.35">
      <c r="B374" s="339"/>
      <c r="C374" s="211"/>
      <c r="D374" s="733" t="s">
        <v>283</v>
      </c>
      <c r="E374" s="734"/>
      <c r="F374" s="734"/>
      <c r="G374" s="735"/>
      <c r="H374" s="555">
        <f>H360</f>
        <v>0</v>
      </c>
    </row>
    <row r="375" spans="1:9" ht="20.100000000000001" customHeight="1" x14ac:dyDescent="0.35">
      <c r="B375" s="339"/>
      <c r="C375" s="211"/>
      <c r="D375" s="733" t="s">
        <v>284</v>
      </c>
      <c r="E375" s="734"/>
      <c r="F375" s="734"/>
      <c r="G375" s="735"/>
      <c r="H375" s="555">
        <f>H366</f>
        <v>0</v>
      </c>
    </row>
    <row r="376" spans="1:9" ht="20.100000000000001" customHeight="1" x14ac:dyDescent="0.35">
      <c r="B376" s="361"/>
      <c r="C376" s="212"/>
      <c r="D376" s="733" t="s">
        <v>285</v>
      </c>
      <c r="E376" s="734"/>
      <c r="F376" s="734"/>
      <c r="G376" s="735"/>
      <c r="H376" s="555">
        <f>H373</f>
        <v>0</v>
      </c>
    </row>
    <row r="377" spans="1:9" ht="24.95" customHeight="1" thickBot="1" x14ac:dyDescent="0.4">
      <c r="B377" s="736" t="s">
        <v>286</v>
      </c>
      <c r="C377" s="737"/>
      <c r="D377" s="737"/>
      <c r="E377" s="737"/>
      <c r="F377" s="737"/>
      <c r="G377" s="738"/>
      <c r="H377" s="595">
        <f>SUM(H374:H376)</f>
        <v>0</v>
      </c>
    </row>
    <row r="378" spans="1:9" ht="19.5" thickBot="1" x14ac:dyDescent="0.4">
      <c r="B378" s="103"/>
      <c r="C378" s="214"/>
      <c r="D378" s="104"/>
      <c r="E378" s="527"/>
      <c r="F378" s="486"/>
      <c r="G378" s="452"/>
      <c r="H378" s="596"/>
    </row>
    <row r="379" spans="1:9" ht="24.95" customHeight="1" thickBot="1" x14ac:dyDescent="0.4">
      <c r="B379" s="723" t="s">
        <v>287</v>
      </c>
      <c r="C379" s="724"/>
      <c r="D379" s="724"/>
      <c r="E379" s="724"/>
      <c r="F379" s="724"/>
      <c r="G379" s="724"/>
      <c r="H379" s="597"/>
      <c r="I379" s="250"/>
    </row>
    <row r="380" spans="1:9" ht="24.95" customHeight="1" x14ac:dyDescent="0.35">
      <c r="B380" s="315"/>
      <c r="C380" s="316"/>
      <c r="D380" s="708" t="s">
        <v>472</v>
      </c>
      <c r="E380" s="709"/>
      <c r="F380" s="709"/>
      <c r="G380" s="710"/>
      <c r="H380" s="598">
        <f>H29</f>
        <v>0</v>
      </c>
      <c r="I380" s="250"/>
    </row>
    <row r="381" spans="1:9" ht="24.95" customHeight="1" x14ac:dyDescent="0.35">
      <c r="B381" s="315"/>
      <c r="C381" s="316"/>
      <c r="D381" s="711" t="s">
        <v>479</v>
      </c>
      <c r="E381" s="712"/>
      <c r="F381" s="712"/>
      <c r="G381" s="713"/>
      <c r="H381" s="598">
        <f>H65</f>
        <v>0</v>
      </c>
    </row>
    <row r="382" spans="1:9" ht="24.95" customHeight="1" x14ac:dyDescent="0.35">
      <c r="B382" s="252"/>
      <c r="C382" s="253"/>
      <c r="D382" s="711" t="s">
        <v>402</v>
      </c>
      <c r="E382" s="712"/>
      <c r="F382" s="712"/>
      <c r="G382" s="713"/>
      <c r="H382" s="580">
        <f>H121</f>
        <v>0</v>
      </c>
    </row>
    <row r="383" spans="1:9" ht="24.95" customHeight="1" x14ac:dyDescent="0.35">
      <c r="B383" s="308"/>
      <c r="C383" s="254"/>
      <c r="D383" s="711" t="s">
        <v>480</v>
      </c>
      <c r="E383" s="712"/>
      <c r="F383" s="712"/>
      <c r="G383" s="713"/>
      <c r="H383" s="580">
        <f>H143</f>
        <v>0</v>
      </c>
    </row>
    <row r="384" spans="1:9" ht="42.75" customHeight="1" x14ac:dyDescent="0.35">
      <c r="B384" s="252"/>
      <c r="C384" s="254"/>
      <c r="D384" s="711" t="s">
        <v>476</v>
      </c>
      <c r="E384" s="712"/>
      <c r="F384" s="712"/>
      <c r="G384" s="713"/>
      <c r="H384" s="580">
        <f>H183+H218+H224</f>
        <v>0</v>
      </c>
    </row>
    <row r="385" spans="1:9" ht="24.95" customHeight="1" x14ac:dyDescent="0.35">
      <c r="B385" s="252"/>
      <c r="C385" s="254"/>
      <c r="D385" s="711" t="s">
        <v>246</v>
      </c>
      <c r="E385" s="712"/>
      <c r="F385" s="712"/>
      <c r="G385" s="713"/>
      <c r="H385" s="580">
        <f>H256</f>
        <v>0</v>
      </c>
    </row>
    <row r="386" spans="1:9" ht="24.95" customHeight="1" x14ac:dyDescent="0.35">
      <c r="B386" s="252"/>
      <c r="C386" s="254"/>
      <c r="D386" s="714" t="s">
        <v>473</v>
      </c>
      <c r="E386" s="715"/>
      <c r="F386" s="715"/>
      <c r="G386" s="716"/>
      <c r="H386" s="580">
        <f>H282</f>
        <v>0</v>
      </c>
    </row>
    <row r="387" spans="1:9" ht="24.95" customHeight="1" x14ac:dyDescent="0.35">
      <c r="B387" s="252"/>
      <c r="C387" s="253"/>
      <c r="D387" s="711" t="s">
        <v>477</v>
      </c>
      <c r="E387" s="712"/>
      <c r="F387" s="712"/>
      <c r="G387" s="713"/>
      <c r="H387" s="580">
        <f>H315</f>
        <v>0</v>
      </c>
    </row>
    <row r="388" spans="1:9" s="85" customFormat="1" ht="39.75" customHeight="1" thickBot="1" x14ac:dyDescent="0.4">
      <c r="A388" s="84"/>
      <c r="B388" s="255"/>
      <c r="C388" s="256"/>
      <c r="D388" s="717" t="s">
        <v>478</v>
      </c>
      <c r="E388" s="718"/>
      <c r="F388" s="718"/>
      <c r="G388" s="719"/>
      <c r="H388" s="599">
        <f>H349+H355+H377</f>
        <v>0</v>
      </c>
    </row>
    <row r="389" spans="1:9" s="85" customFormat="1" ht="24.95" customHeight="1" thickBot="1" x14ac:dyDescent="0.4">
      <c r="A389" s="84"/>
      <c r="B389" s="703" t="s">
        <v>455</v>
      </c>
      <c r="C389" s="704"/>
      <c r="D389" s="704"/>
      <c r="E389" s="704"/>
      <c r="F389" s="704"/>
      <c r="G389" s="705"/>
      <c r="H389" s="599">
        <f>SUM(H380:H388)</f>
        <v>0</v>
      </c>
    </row>
    <row r="390" spans="1:9" ht="24" customHeight="1" x14ac:dyDescent="0.35"/>
    <row r="391" spans="1:9" customFormat="1" ht="24.95" customHeight="1" x14ac:dyDescent="0.35">
      <c r="A391" s="1"/>
      <c r="B391" s="118"/>
      <c r="C391" s="401"/>
      <c r="D391" s="119" t="s">
        <v>75</v>
      </c>
      <c r="E391" s="118"/>
      <c r="F391" s="120"/>
      <c r="G391" s="425"/>
      <c r="H391" s="426"/>
      <c r="I391" s="82"/>
    </row>
    <row r="392" spans="1:9" customFormat="1" ht="24.95" customHeight="1" x14ac:dyDescent="0.35">
      <c r="A392" s="1"/>
      <c r="B392" s="118"/>
      <c r="C392" s="401"/>
      <c r="D392" s="119" t="s">
        <v>76</v>
      </c>
      <c r="E392" s="118"/>
      <c r="F392" s="120"/>
      <c r="G392" s="425"/>
      <c r="H392" s="426"/>
      <c r="I392" s="2"/>
    </row>
    <row r="393" spans="1:9" customFormat="1" ht="60" customHeight="1" x14ac:dyDescent="0.35">
      <c r="A393" s="1"/>
      <c r="B393" s="118"/>
      <c r="C393" s="401"/>
      <c r="D393" s="119" t="s">
        <v>77</v>
      </c>
      <c r="E393" s="118"/>
      <c r="F393" s="120"/>
      <c r="G393" s="425"/>
      <c r="H393" s="426"/>
      <c r="I393" s="2"/>
    </row>
  </sheetData>
  <mergeCells count="117">
    <mergeCell ref="D314:G314"/>
    <mergeCell ref="B282:G282"/>
    <mergeCell ref="B290:G290"/>
    <mergeCell ref="B256:G256"/>
    <mergeCell ref="B310:G310"/>
    <mergeCell ref="B315:G315"/>
    <mergeCell ref="D387:G387"/>
    <mergeCell ref="D183:G183"/>
    <mergeCell ref="D179:G179"/>
    <mergeCell ref="D180:G180"/>
    <mergeCell ref="D181:G181"/>
    <mergeCell ref="D182:G182"/>
    <mergeCell ref="D214:G214"/>
    <mergeCell ref="D215:G215"/>
    <mergeCell ref="D216:G216"/>
    <mergeCell ref="D217:G217"/>
    <mergeCell ref="B218:G218"/>
    <mergeCell ref="B337:G337"/>
    <mergeCell ref="D345:G345"/>
    <mergeCell ref="D346:G346"/>
    <mergeCell ref="B294:G294"/>
    <mergeCell ref="D312:G312"/>
    <mergeCell ref="B355:G355"/>
    <mergeCell ref="B344:G344"/>
    <mergeCell ref="B349:G349"/>
    <mergeCell ref="B333:G333"/>
    <mergeCell ref="D236:G236"/>
    <mergeCell ref="D347:G347"/>
    <mergeCell ref="D348:G348"/>
    <mergeCell ref="D313:G313"/>
    <mergeCell ref="D142:G142"/>
    <mergeCell ref="D95:G95"/>
    <mergeCell ref="D101:G101"/>
    <mergeCell ref="B107:G107"/>
    <mergeCell ref="D120:G120"/>
    <mergeCell ref="B112:G112"/>
    <mergeCell ref="D311:G311"/>
    <mergeCell ref="D193:G193"/>
    <mergeCell ref="B143:G143"/>
    <mergeCell ref="B167:G167"/>
    <mergeCell ref="B171:G171"/>
    <mergeCell ref="B156:G156"/>
    <mergeCell ref="B213:G213"/>
    <mergeCell ref="B304:G304"/>
    <mergeCell ref="D113:G113"/>
    <mergeCell ref="D114:G114"/>
    <mergeCell ref="D115:G115"/>
    <mergeCell ref="D116:G116"/>
    <mergeCell ref="D117:G117"/>
    <mergeCell ref="D118:G118"/>
    <mergeCell ref="D119:G119"/>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324:G324"/>
    <mergeCell ref="B360:G360"/>
    <mergeCell ref="B373:G373"/>
    <mergeCell ref="B366:G366"/>
    <mergeCell ref="D374:G374"/>
    <mergeCell ref="D375:G375"/>
    <mergeCell ref="D376:G376"/>
    <mergeCell ref="B377:G377"/>
    <mergeCell ref="D19:H19"/>
    <mergeCell ref="B60:G60"/>
    <mergeCell ref="B70:G70"/>
    <mergeCell ref="B77:G77"/>
    <mergeCell ref="B89:G89"/>
    <mergeCell ref="B29:G29"/>
    <mergeCell ref="B47:G47"/>
    <mergeCell ref="B57:G57"/>
    <mergeCell ref="B43:G43"/>
    <mergeCell ref="B65:G65"/>
    <mergeCell ref="B121:G121"/>
    <mergeCell ref="B178:G178"/>
    <mergeCell ref="B83:G83"/>
    <mergeCell ref="D139:G139"/>
    <mergeCell ref="D140:G140"/>
    <mergeCell ref="D141:G141"/>
    <mergeCell ref="B389:G389"/>
    <mergeCell ref="D61:G61"/>
    <mergeCell ref="D62:G62"/>
    <mergeCell ref="D63:G63"/>
    <mergeCell ref="D64:G64"/>
    <mergeCell ref="D380:G380"/>
    <mergeCell ref="D381:G381"/>
    <mergeCell ref="D382:G382"/>
    <mergeCell ref="D383:G383"/>
    <mergeCell ref="D384:G384"/>
    <mergeCell ref="D385:G385"/>
    <mergeCell ref="D386:G386"/>
    <mergeCell ref="D388:G388"/>
    <mergeCell ref="B125:G125"/>
    <mergeCell ref="B132:G132"/>
    <mergeCell ref="B203:G203"/>
    <mergeCell ref="B207:G207"/>
    <mergeCell ref="B224:G224"/>
    <mergeCell ref="B379:G379"/>
    <mergeCell ref="D243:G243"/>
    <mergeCell ref="D252:G252"/>
    <mergeCell ref="B291:C291"/>
    <mergeCell ref="E291:H291"/>
    <mergeCell ref="E305:H305"/>
  </mergeCells>
  <phoneticPr fontId="14" type="noConversion"/>
  <printOptions horizontalCentered="1"/>
  <pageMargins left="0.3" right="0.3" top="0.8" bottom="0.8" header="0.31527777777777799" footer="0.31527777777777799"/>
  <pageSetup paperSize="9" scale="54" firstPageNumber="0" fitToHeight="0" orientation="portrait" r:id="rId1"/>
  <headerFooter>
    <oddHeader>&amp;CБАРАЊЕ ЗА ПОНУДИ - Тендер 6 - Дел 1 - Анекс 1
Реф. Бр.: LRCP-9034-MK-RFB-A.2.1.6 - Тендер 6 -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Крива Паланка - ИЗГРАДБА НА ДЕЛ ОД УЛ.ЈОАКИМ ОСОГОВСКИ &amp;R&amp;P/&amp;N</oddFooter>
  </headerFooter>
  <rowBreaks count="3" manualBreakCount="3">
    <brk id="83" max="8" man="1"/>
    <brk id="324" max="8" man="1"/>
    <brk id="34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zoomScale="85" zoomScaleNormal="85" zoomScaleSheetLayoutView="70" workbookViewId="0">
      <selection activeCell="H13" sqref="H13"/>
    </sheetView>
  </sheetViews>
  <sheetFormatPr defaultRowHeight="18.75" x14ac:dyDescent="0.35"/>
  <cols>
    <col min="1" max="1" width="5.140625" style="110" customWidth="1"/>
    <col min="2" max="3" width="9.28515625" style="144" customWidth="1"/>
    <col min="4" max="5" width="10.7109375" style="144" customWidth="1"/>
    <col min="6" max="6" width="18.5703125" style="144" customWidth="1"/>
    <col min="7" max="7" width="48.140625" style="144" customWidth="1"/>
    <col min="8" max="8" width="23" style="145" customWidth="1"/>
    <col min="9" max="9" width="27.7109375" style="146" customWidth="1"/>
    <col min="10" max="10" width="29" style="146" customWidth="1"/>
    <col min="11" max="11" width="7" style="110" customWidth="1"/>
    <col min="12" max="13" width="9.140625" style="110"/>
    <col min="14" max="14" width="17.140625" style="110" customWidth="1"/>
    <col min="15" max="15" width="18.28515625" style="110" customWidth="1"/>
    <col min="16" max="16" width="20.7109375" style="110" customWidth="1"/>
    <col min="17" max="17" width="19.28515625" style="110" customWidth="1"/>
    <col min="18" max="18" width="18.5703125" style="110" customWidth="1"/>
    <col min="19" max="243" width="9.140625" style="110"/>
    <col min="244" max="244" width="6.28515625" style="110" customWidth="1"/>
    <col min="245" max="249" width="9.28515625" style="110" customWidth="1"/>
    <col min="250" max="250" width="20.7109375" style="110" customWidth="1"/>
    <col min="251" max="251" width="25" style="110" customWidth="1"/>
    <col min="252" max="499" width="9.140625" style="110"/>
    <col min="500" max="500" width="6.28515625" style="110" customWidth="1"/>
    <col min="501" max="505" width="9.28515625" style="110" customWidth="1"/>
    <col min="506" max="506" width="20.7109375" style="110" customWidth="1"/>
    <col min="507" max="507" width="25" style="110" customWidth="1"/>
    <col min="508" max="755" width="9.140625" style="110"/>
    <col min="756" max="756" width="6.28515625" style="110" customWidth="1"/>
    <col min="757" max="761" width="9.28515625" style="110" customWidth="1"/>
    <col min="762" max="762" width="20.7109375" style="110" customWidth="1"/>
    <col min="763" max="763" width="25" style="110" customWidth="1"/>
    <col min="764" max="1011" width="9.140625" style="110"/>
    <col min="1012" max="1012" width="6.28515625" style="110" customWidth="1"/>
    <col min="1013" max="1017" width="9.28515625" style="110" customWidth="1"/>
    <col min="1018" max="1018" width="20.7109375" style="110" customWidth="1"/>
    <col min="1019" max="1019" width="25" style="110" customWidth="1"/>
    <col min="1020" max="1267" width="9.140625" style="110"/>
    <col min="1268" max="1268" width="6.28515625" style="110" customWidth="1"/>
    <col min="1269" max="1273" width="9.28515625" style="110" customWidth="1"/>
    <col min="1274" max="1274" width="20.7109375" style="110" customWidth="1"/>
    <col min="1275" max="1275" width="25" style="110" customWidth="1"/>
    <col min="1276" max="1523" width="9.140625" style="110"/>
    <col min="1524" max="1524" width="6.28515625" style="110" customWidth="1"/>
    <col min="1525" max="1529" width="9.28515625" style="110" customWidth="1"/>
    <col min="1530" max="1530" width="20.7109375" style="110" customWidth="1"/>
    <col min="1531" max="1531" width="25" style="110" customWidth="1"/>
    <col min="1532" max="1779" width="9.140625" style="110"/>
    <col min="1780" max="1780" width="6.28515625" style="110" customWidth="1"/>
    <col min="1781" max="1785" width="9.28515625" style="110" customWidth="1"/>
    <col min="1786" max="1786" width="20.7109375" style="110" customWidth="1"/>
    <col min="1787" max="1787" width="25" style="110" customWidth="1"/>
    <col min="1788" max="2035" width="9.140625" style="110"/>
    <col min="2036" max="2036" width="6.28515625" style="110" customWidth="1"/>
    <col min="2037" max="2041" width="9.28515625" style="110" customWidth="1"/>
    <col min="2042" max="2042" width="20.7109375" style="110" customWidth="1"/>
    <col min="2043" max="2043" width="25" style="110" customWidth="1"/>
    <col min="2044" max="2291" width="9.140625" style="110"/>
    <col min="2292" max="2292" width="6.28515625" style="110" customWidth="1"/>
    <col min="2293" max="2297" width="9.28515625" style="110" customWidth="1"/>
    <col min="2298" max="2298" width="20.7109375" style="110" customWidth="1"/>
    <col min="2299" max="2299" width="25" style="110" customWidth="1"/>
    <col min="2300" max="2547" width="9.140625" style="110"/>
    <col min="2548" max="2548" width="6.28515625" style="110" customWidth="1"/>
    <col min="2549" max="2553" width="9.28515625" style="110" customWidth="1"/>
    <col min="2554" max="2554" width="20.7109375" style="110" customWidth="1"/>
    <col min="2555" max="2555" width="25" style="110" customWidth="1"/>
    <col min="2556" max="2803" width="9.140625" style="110"/>
    <col min="2804" max="2804" width="6.28515625" style="110" customWidth="1"/>
    <col min="2805" max="2809" width="9.28515625" style="110" customWidth="1"/>
    <col min="2810" max="2810" width="20.7109375" style="110" customWidth="1"/>
    <col min="2811" max="2811" width="25" style="110" customWidth="1"/>
    <col min="2812" max="3059" width="9.140625" style="110"/>
    <col min="3060" max="3060" width="6.28515625" style="110" customWidth="1"/>
    <col min="3061" max="3065" width="9.28515625" style="110" customWidth="1"/>
    <col min="3066" max="3066" width="20.7109375" style="110" customWidth="1"/>
    <col min="3067" max="3067" width="25" style="110" customWidth="1"/>
    <col min="3068" max="3315" width="9.140625" style="110"/>
    <col min="3316" max="3316" width="6.28515625" style="110" customWidth="1"/>
    <col min="3317" max="3321" width="9.28515625" style="110" customWidth="1"/>
    <col min="3322" max="3322" width="20.7109375" style="110" customWidth="1"/>
    <col min="3323" max="3323" width="25" style="110" customWidth="1"/>
    <col min="3324" max="3571" width="9.140625" style="110"/>
    <col min="3572" max="3572" width="6.28515625" style="110" customWidth="1"/>
    <col min="3573" max="3577" width="9.28515625" style="110" customWidth="1"/>
    <col min="3578" max="3578" width="20.7109375" style="110" customWidth="1"/>
    <col min="3579" max="3579" width="25" style="110" customWidth="1"/>
    <col min="3580" max="3827" width="9.140625" style="110"/>
    <col min="3828" max="3828" width="6.28515625" style="110" customWidth="1"/>
    <col min="3829" max="3833" width="9.28515625" style="110" customWidth="1"/>
    <col min="3834" max="3834" width="20.7109375" style="110" customWidth="1"/>
    <col min="3835" max="3835" width="25" style="110" customWidth="1"/>
    <col min="3836" max="4083" width="9.140625" style="110"/>
    <col min="4084" max="4084" width="6.28515625" style="110" customWidth="1"/>
    <col min="4085" max="4089" width="9.28515625" style="110" customWidth="1"/>
    <col min="4090" max="4090" width="20.7109375" style="110" customWidth="1"/>
    <col min="4091" max="4091" width="25" style="110" customWidth="1"/>
    <col min="4092" max="4339" width="9.140625" style="110"/>
    <col min="4340" max="4340" width="6.28515625" style="110" customWidth="1"/>
    <col min="4341" max="4345" width="9.28515625" style="110" customWidth="1"/>
    <col min="4346" max="4346" width="20.7109375" style="110" customWidth="1"/>
    <col min="4347" max="4347" width="25" style="110" customWidth="1"/>
    <col min="4348" max="4595" width="9.140625" style="110"/>
    <col min="4596" max="4596" width="6.28515625" style="110" customWidth="1"/>
    <col min="4597" max="4601" width="9.28515625" style="110" customWidth="1"/>
    <col min="4602" max="4602" width="20.7109375" style="110" customWidth="1"/>
    <col min="4603" max="4603" width="25" style="110" customWidth="1"/>
    <col min="4604" max="4851" width="9.140625" style="110"/>
    <col min="4852" max="4852" width="6.28515625" style="110" customWidth="1"/>
    <col min="4853" max="4857" width="9.28515625" style="110" customWidth="1"/>
    <col min="4858" max="4858" width="20.7109375" style="110" customWidth="1"/>
    <col min="4859" max="4859" width="25" style="110" customWidth="1"/>
    <col min="4860" max="5107" width="9.140625" style="110"/>
    <col min="5108" max="5108" width="6.28515625" style="110" customWidth="1"/>
    <col min="5109" max="5113" width="9.28515625" style="110" customWidth="1"/>
    <col min="5114" max="5114" width="20.7109375" style="110" customWidth="1"/>
    <col min="5115" max="5115" width="25" style="110" customWidth="1"/>
    <col min="5116" max="5363" width="9.140625" style="110"/>
    <col min="5364" max="5364" width="6.28515625" style="110" customWidth="1"/>
    <col min="5365" max="5369" width="9.28515625" style="110" customWidth="1"/>
    <col min="5370" max="5370" width="20.7109375" style="110" customWidth="1"/>
    <col min="5371" max="5371" width="25" style="110" customWidth="1"/>
    <col min="5372" max="5619" width="9.140625" style="110"/>
    <col min="5620" max="5620" width="6.28515625" style="110" customWidth="1"/>
    <col min="5621" max="5625" width="9.28515625" style="110" customWidth="1"/>
    <col min="5626" max="5626" width="20.7109375" style="110" customWidth="1"/>
    <col min="5627" max="5627" width="25" style="110" customWidth="1"/>
    <col min="5628" max="5875" width="9.140625" style="110"/>
    <col min="5876" max="5876" width="6.28515625" style="110" customWidth="1"/>
    <col min="5877" max="5881" width="9.28515625" style="110" customWidth="1"/>
    <col min="5882" max="5882" width="20.7109375" style="110" customWidth="1"/>
    <col min="5883" max="5883" width="25" style="110" customWidth="1"/>
    <col min="5884" max="6131" width="9.140625" style="110"/>
    <col min="6132" max="6132" width="6.28515625" style="110" customWidth="1"/>
    <col min="6133" max="6137" width="9.28515625" style="110" customWidth="1"/>
    <col min="6138" max="6138" width="20.7109375" style="110" customWidth="1"/>
    <col min="6139" max="6139" width="25" style="110" customWidth="1"/>
    <col min="6140" max="6387" width="9.140625" style="110"/>
    <col min="6388" max="6388" width="6.28515625" style="110" customWidth="1"/>
    <col min="6389" max="6393" width="9.28515625" style="110" customWidth="1"/>
    <col min="6394" max="6394" width="20.7109375" style="110" customWidth="1"/>
    <col min="6395" max="6395" width="25" style="110" customWidth="1"/>
    <col min="6396" max="6643" width="9.140625" style="110"/>
    <col min="6644" max="6644" width="6.28515625" style="110" customWidth="1"/>
    <col min="6645" max="6649" width="9.28515625" style="110" customWidth="1"/>
    <col min="6650" max="6650" width="20.7109375" style="110" customWidth="1"/>
    <col min="6651" max="6651" width="25" style="110" customWidth="1"/>
    <col min="6652" max="6899" width="9.140625" style="110"/>
    <col min="6900" max="6900" width="6.28515625" style="110" customWidth="1"/>
    <col min="6901" max="6905" width="9.28515625" style="110" customWidth="1"/>
    <col min="6906" max="6906" width="20.7109375" style="110" customWidth="1"/>
    <col min="6907" max="6907" width="25" style="110" customWidth="1"/>
    <col min="6908" max="7155" width="9.140625" style="110"/>
    <col min="7156" max="7156" width="6.28515625" style="110" customWidth="1"/>
    <col min="7157" max="7161" width="9.28515625" style="110" customWidth="1"/>
    <col min="7162" max="7162" width="20.7109375" style="110" customWidth="1"/>
    <col min="7163" max="7163" width="25" style="110" customWidth="1"/>
    <col min="7164" max="7411" width="9.140625" style="110"/>
    <col min="7412" max="7412" width="6.28515625" style="110" customWidth="1"/>
    <col min="7413" max="7417" width="9.28515625" style="110" customWidth="1"/>
    <col min="7418" max="7418" width="20.7109375" style="110" customWidth="1"/>
    <col min="7419" max="7419" width="25" style="110" customWidth="1"/>
    <col min="7420" max="7667" width="9.140625" style="110"/>
    <col min="7668" max="7668" width="6.28515625" style="110" customWidth="1"/>
    <col min="7669" max="7673" width="9.28515625" style="110" customWidth="1"/>
    <col min="7674" max="7674" width="20.7109375" style="110" customWidth="1"/>
    <col min="7675" max="7675" width="25" style="110" customWidth="1"/>
    <col min="7676" max="7923" width="9.140625" style="110"/>
    <col min="7924" max="7924" width="6.28515625" style="110" customWidth="1"/>
    <col min="7925" max="7929" width="9.28515625" style="110" customWidth="1"/>
    <col min="7930" max="7930" width="20.7109375" style="110" customWidth="1"/>
    <col min="7931" max="7931" width="25" style="110" customWidth="1"/>
    <col min="7932" max="8179" width="9.140625" style="110"/>
    <col min="8180" max="8180" width="6.28515625" style="110" customWidth="1"/>
    <col min="8181" max="8185" width="9.28515625" style="110" customWidth="1"/>
    <col min="8186" max="8186" width="20.7109375" style="110" customWidth="1"/>
    <col min="8187" max="8187" width="25" style="110" customWidth="1"/>
    <col min="8188" max="8435" width="9.140625" style="110"/>
    <col min="8436" max="8436" width="6.28515625" style="110" customWidth="1"/>
    <col min="8437" max="8441" width="9.28515625" style="110" customWidth="1"/>
    <col min="8442" max="8442" width="20.7109375" style="110" customWidth="1"/>
    <col min="8443" max="8443" width="25" style="110" customWidth="1"/>
    <col min="8444" max="8691" width="9.140625" style="110"/>
    <col min="8692" max="8692" width="6.28515625" style="110" customWidth="1"/>
    <col min="8693" max="8697" width="9.28515625" style="110" customWidth="1"/>
    <col min="8698" max="8698" width="20.7109375" style="110" customWidth="1"/>
    <col min="8699" max="8699" width="25" style="110" customWidth="1"/>
    <col min="8700" max="8947" width="9.140625" style="110"/>
    <col min="8948" max="8948" width="6.28515625" style="110" customWidth="1"/>
    <col min="8949" max="8953" width="9.28515625" style="110" customWidth="1"/>
    <col min="8954" max="8954" width="20.7109375" style="110" customWidth="1"/>
    <col min="8955" max="8955" width="25" style="110" customWidth="1"/>
    <col min="8956" max="9203" width="9.140625" style="110"/>
    <col min="9204" max="9204" width="6.28515625" style="110" customWidth="1"/>
    <col min="9205" max="9209" width="9.28515625" style="110" customWidth="1"/>
    <col min="9210" max="9210" width="20.7109375" style="110" customWidth="1"/>
    <col min="9211" max="9211" width="25" style="110" customWidth="1"/>
    <col min="9212" max="9459" width="9.140625" style="110"/>
    <col min="9460" max="9460" width="6.28515625" style="110" customWidth="1"/>
    <col min="9461" max="9465" width="9.28515625" style="110" customWidth="1"/>
    <col min="9466" max="9466" width="20.7109375" style="110" customWidth="1"/>
    <col min="9467" max="9467" width="25" style="110" customWidth="1"/>
    <col min="9468" max="9715" width="9.140625" style="110"/>
    <col min="9716" max="9716" width="6.28515625" style="110" customWidth="1"/>
    <col min="9717" max="9721" width="9.28515625" style="110" customWidth="1"/>
    <col min="9722" max="9722" width="20.7109375" style="110" customWidth="1"/>
    <col min="9723" max="9723" width="25" style="110" customWidth="1"/>
    <col min="9724" max="9971" width="9.140625" style="110"/>
    <col min="9972" max="9972" width="6.28515625" style="110" customWidth="1"/>
    <col min="9973" max="9977" width="9.28515625" style="110" customWidth="1"/>
    <col min="9978" max="9978" width="20.7109375" style="110" customWidth="1"/>
    <col min="9979" max="9979" width="25" style="110" customWidth="1"/>
    <col min="9980" max="10227" width="9.140625" style="110"/>
    <col min="10228" max="10228" width="6.28515625" style="110" customWidth="1"/>
    <col min="10229" max="10233" width="9.28515625" style="110" customWidth="1"/>
    <col min="10234" max="10234" width="20.7109375" style="110" customWidth="1"/>
    <col min="10235" max="10235" width="25" style="110" customWidth="1"/>
    <col min="10236" max="10483" width="9.140625" style="110"/>
    <col min="10484" max="10484" width="6.28515625" style="110" customWidth="1"/>
    <col min="10485" max="10489" width="9.28515625" style="110" customWidth="1"/>
    <col min="10490" max="10490" width="20.7109375" style="110" customWidth="1"/>
    <col min="10491" max="10491" width="25" style="110" customWidth="1"/>
    <col min="10492" max="10739" width="9.140625" style="110"/>
    <col min="10740" max="10740" width="6.28515625" style="110" customWidth="1"/>
    <col min="10741" max="10745" width="9.28515625" style="110" customWidth="1"/>
    <col min="10746" max="10746" width="20.7109375" style="110" customWidth="1"/>
    <col min="10747" max="10747" width="25" style="110" customWidth="1"/>
    <col min="10748" max="10995" width="9.140625" style="110"/>
    <col min="10996" max="10996" width="6.28515625" style="110" customWidth="1"/>
    <col min="10997" max="11001" width="9.28515625" style="110" customWidth="1"/>
    <col min="11002" max="11002" width="20.7109375" style="110" customWidth="1"/>
    <col min="11003" max="11003" width="25" style="110" customWidth="1"/>
    <col min="11004" max="11251" width="9.140625" style="110"/>
    <col min="11252" max="11252" width="6.28515625" style="110" customWidth="1"/>
    <col min="11253" max="11257" width="9.28515625" style="110" customWidth="1"/>
    <col min="11258" max="11258" width="20.7109375" style="110" customWidth="1"/>
    <col min="11259" max="11259" width="25" style="110" customWidth="1"/>
    <col min="11260" max="11507" width="9.140625" style="110"/>
    <col min="11508" max="11508" width="6.28515625" style="110" customWidth="1"/>
    <col min="11509" max="11513" width="9.28515625" style="110" customWidth="1"/>
    <col min="11514" max="11514" width="20.7109375" style="110" customWidth="1"/>
    <col min="11515" max="11515" width="25" style="110" customWidth="1"/>
    <col min="11516" max="11763" width="9.140625" style="110"/>
    <col min="11764" max="11764" width="6.28515625" style="110" customWidth="1"/>
    <col min="11765" max="11769" width="9.28515625" style="110" customWidth="1"/>
    <col min="11770" max="11770" width="20.7109375" style="110" customWidth="1"/>
    <col min="11771" max="11771" width="25" style="110" customWidth="1"/>
    <col min="11772" max="12019" width="9.140625" style="110"/>
    <col min="12020" max="12020" width="6.28515625" style="110" customWidth="1"/>
    <col min="12021" max="12025" width="9.28515625" style="110" customWidth="1"/>
    <col min="12026" max="12026" width="20.7109375" style="110" customWidth="1"/>
    <col min="12027" max="12027" width="25" style="110" customWidth="1"/>
    <col min="12028" max="12275" width="9.140625" style="110"/>
    <col min="12276" max="12276" width="6.28515625" style="110" customWidth="1"/>
    <col min="12277" max="12281" width="9.28515625" style="110" customWidth="1"/>
    <col min="12282" max="12282" width="20.7109375" style="110" customWidth="1"/>
    <col min="12283" max="12283" width="25" style="110" customWidth="1"/>
    <col min="12284" max="12531" width="9.140625" style="110"/>
    <col min="12532" max="12532" width="6.28515625" style="110" customWidth="1"/>
    <col min="12533" max="12537" width="9.28515625" style="110" customWidth="1"/>
    <col min="12538" max="12538" width="20.7109375" style="110" customWidth="1"/>
    <col min="12539" max="12539" width="25" style="110" customWidth="1"/>
    <col min="12540" max="12787" width="9.140625" style="110"/>
    <col min="12788" max="12788" width="6.28515625" style="110" customWidth="1"/>
    <col min="12789" max="12793" width="9.28515625" style="110" customWidth="1"/>
    <col min="12794" max="12794" width="20.7109375" style="110" customWidth="1"/>
    <col min="12795" max="12795" width="25" style="110" customWidth="1"/>
    <col min="12796" max="13043" width="9.140625" style="110"/>
    <col min="13044" max="13044" width="6.28515625" style="110" customWidth="1"/>
    <col min="13045" max="13049" width="9.28515625" style="110" customWidth="1"/>
    <col min="13050" max="13050" width="20.7109375" style="110" customWidth="1"/>
    <col min="13051" max="13051" width="25" style="110" customWidth="1"/>
    <col min="13052" max="13299" width="9.140625" style="110"/>
    <col min="13300" max="13300" width="6.28515625" style="110" customWidth="1"/>
    <col min="13301" max="13305" width="9.28515625" style="110" customWidth="1"/>
    <col min="13306" max="13306" width="20.7109375" style="110" customWidth="1"/>
    <col min="13307" max="13307" width="25" style="110" customWidth="1"/>
    <col min="13308" max="13555" width="9.140625" style="110"/>
    <col min="13556" max="13556" width="6.28515625" style="110" customWidth="1"/>
    <col min="13557" max="13561" width="9.28515625" style="110" customWidth="1"/>
    <col min="13562" max="13562" width="20.7109375" style="110" customWidth="1"/>
    <col min="13563" max="13563" width="25" style="110" customWidth="1"/>
    <col min="13564" max="13811" width="9.140625" style="110"/>
    <col min="13812" max="13812" width="6.28515625" style="110" customWidth="1"/>
    <col min="13813" max="13817" width="9.28515625" style="110" customWidth="1"/>
    <col min="13818" max="13818" width="20.7109375" style="110" customWidth="1"/>
    <col min="13819" max="13819" width="25" style="110" customWidth="1"/>
    <col min="13820" max="14067" width="9.140625" style="110"/>
    <col min="14068" max="14068" width="6.28515625" style="110" customWidth="1"/>
    <col min="14069" max="14073" width="9.28515625" style="110" customWidth="1"/>
    <col min="14074" max="14074" width="20.7109375" style="110" customWidth="1"/>
    <col min="14075" max="14075" width="25" style="110" customWidth="1"/>
    <col min="14076" max="14323" width="9.140625" style="110"/>
    <col min="14324" max="14324" width="6.28515625" style="110" customWidth="1"/>
    <col min="14325" max="14329" width="9.28515625" style="110" customWidth="1"/>
    <col min="14330" max="14330" width="20.7109375" style="110" customWidth="1"/>
    <col min="14331" max="14331" width="25" style="110" customWidth="1"/>
    <col min="14332" max="14579" width="9.140625" style="110"/>
    <col min="14580" max="14580" width="6.28515625" style="110" customWidth="1"/>
    <col min="14581" max="14585" width="9.28515625" style="110" customWidth="1"/>
    <col min="14586" max="14586" width="20.7109375" style="110" customWidth="1"/>
    <col min="14587" max="14587" width="25" style="110" customWidth="1"/>
    <col min="14588" max="14835" width="9.140625" style="110"/>
    <col min="14836" max="14836" width="6.28515625" style="110" customWidth="1"/>
    <col min="14837" max="14841" width="9.28515625" style="110" customWidth="1"/>
    <col min="14842" max="14842" width="20.7109375" style="110" customWidth="1"/>
    <col min="14843" max="14843" width="25" style="110" customWidth="1"/>
    <col min="14844" max="15091" width="9.140625" style="110"/>
    <col min="15092" max="15092" width="6.28515625" style="110" customWidth="1"/>
    <col min="15093" max="15097" width="9.28515625" style="110" customWidth="1"/>
    <col min="15098" max="15098" width="20.7109375" style="110" customWidth="1"/>
    <col min="15099" max="15099" width="25" style="110" customWidth="1"/>
    <col min="15100" max="15347" width="9.140625" style="110"/>
    <col min="15348" max="15348" width="6.28515625" style="110" customWidth="1"/>
    <col min="15349" max="15353" width="9.28515625" style="110" customWidth="1"/>
    <col min="15354" max="15354" width="20.7109375" style="110" customWidth="1"/>
    <col min="15355" max="15355" width="25" style="110" customWidth="1"/>
    <col min="15356" max="15603" width="9.140625" style="110"/>
    <col min="15604" max="15604" width="6.28515625" style="110" customWidth="1"/>
    <col min="15605" max="15609" width="9.28515625" style="110" customWidth="1"/>
    <col min="15610" max="15610" width="20.7109375" style="110" customWidth="1"/>
    <col min="15611" max="15611" width="25" style="110" customWidth="1"/>
    <col min="15612" max="15859" width="9.140625" style="110"/>
    <col min="15860" max="15860" width="6.28515625" style="110" customWidth="1"/>
    <col min="15861" max="15865" width="9.28515625" style="110" customWidth="1"/>
    <col min="15866" max="15866" width="20.7109375" style="110" customWidth="1"/>
    <col min="15867" max="15867" width="25" style="110" customWidth="1"/>
    <col min="15868" max="16115" width="9.140625" style="110"/>
    <col min="16116" max="16116" width="6.28515625" style="110" customWidth="1"/>
    <col min="16117" max="16121" width="9.28515625" style="110" customWidth="1"/>
    <col min="16122" max="16122" width="20.7109375" style="110" customWidth="1"/>
    <col min="16123" max="16123" width="25" style="110" customWidth="1"/>
    <col min="16124" max="16384" width="9.140625" style="110"/>
  </cols>
  <sheetData>
    <row r="1" spans="1:16" ht="22.5" customHeight="1" thickBot="1" x14ac:dyDescent="0.4"/>
    <row r="2" spans="1:16" ht="93.75" customHeight="1" thickBot="1" x14ac:dyDescent="0.4">
      <c r="B2" s="795" t="s">
        <v>502</v>
      </c>
      <c r="C2" s="796"/>
      <c r="D2" s="796"/>
      <c r="E2" s="796"/>
      <c r="F2" s="796"/>
      <c r="G2" s="796"/>
      <c r="H2" s="796"/>
      <c r="I2" s="796"/>
      <c r="J2" s="797"/>
    </row>
    <row r="3" spans="1:16" ht="39.75" customHeight="1" thickBot="1" x14ac:dyDescent="0.4">
      <c r="B3" s="798" t="s">
        <v>503</v>
      </c>
      <c r="C3" s="799"/>
      <c r="D3" s="799"/>
      <c r="E3" s="799"/>
      <c r="F3" s="799"/>
      <c r="G3" s="799"/>
      <c r="H3" s="799"/>
      <c r="I3" s="799"/>
      <c r="J3" s="800"/>
    </row>
    <row r="4" spans="1:16" ht="43.5" customHeight="1" thickBot="1" x14ac:dyDescent="0.4">
      <c r="B4" s="801"/>
      <c r="C4" s="802"/>
      <c r="D4" s="802"/>
      <c r="E4" s="802"/>
      <c r="F4" s="802"/>
      <c r="G4" s="802"/>
      <c r="H4" s="529" t="s">
        <v>56</v>
      </c>
      <c r="I4" s="530" t="s">
        <v>504</v>
      </c>
      <c r="J4" s="531" t="s">
        <v>55</v>
      </c>
    </row>
    <row r="5" spans="1:16" ht="59.25" customHeight="1" x14ac:dyDescent="0.35">
      <c r="B5" s="805" t="s">
        <v>307</v>
      </c>
      <c r="C5" s="806"/>
      <c r="D5" s="806"/>
      <c r="E5" s="806"/>
      <c r="F5" s="806"/>
      <c r="G5" s="806"/>
      <c r="H5" s="541">
        <f>'Општина Куманово'!H161</f>
        <v>0</v>
      </c>
      <c r="I5" s="541">
        <f>H5*10%</f>
        <v>0</v>
      </c>
      <c r="J5" s="542">
        <f>H5+I5</f>
        <v>0</v>
      </c>
      <c r="K5" s="142"/>
    </row>
    <row r="6" spans="1:16" ht="42.75" customHeight="1" thickBot="1" x14ac:dyDescent="0.4">
      <c r="B6" s="807" t="s">
        <v>306</v>
      </c>
      <c r="C6" s="808"/>
      <c r="D6" s="808"/>
      <c r="E6" s="808"/>
      <c r="F6" s="808"/>
      <c r="G6" s="808"/>
      <c r="H6" s="543">
        <f>'Општина Куманово'!H162</f>
        <v>0</v>
      </c>
      <c r="I6" s="543">
        <f>H6*10%</f>
        <v>0</v>
      </c>
      <c r="J6" s="544">
        <f>H6+I6</f>
        <v>0</v>
      </c>
      <c r="K6" s="142"/>
    </row>
    <row r="7" spans="1:16" ht="30" customHeight="1" thickBot="1" x14ac:dyDescent="0.4">
      <c r="B7" s="809" t="s">
        <v>505</v>
      </c>
      <c r="C7" s="810"/>
      <c r="D7" s="810"/>
      <c r="E7" s="810"/>
      <c r="F7" s="810"/>
      <c r="G7" s="810"/>
      <c r="H7" s="540">
        <f>SUM(H5:H6)</f>
        <v>0</v>
      </c>
      <c r="I7" s="540">
        <f>SUM(I5:I6)</f>
        <v>0</v>
      </c>
      <c r="J7" s="538">
        <f>SUM(J5:J6)</f>
        <v>0</v>
      </c>
      <c r="K7" s="142"/>
    </row>
    <row r="8" spans="1:16" ht="50.25" customHeight="1" thickBot="1" x14ac:dyDescent="0.4">
      <c r="B8" s="807" t="s">
        <v>304</v>
      </c>
      <c r="C8" s="808"/>
      <c r="D8" s="808"/>
      <c r="E8" s="808"/>
      <c r="F8" s="808"/>
      <c r="G8" s="808"/>
      <c r="H8" s="543">
        <f>'Општина Крива Паланка'!H389</f>
        <v>0</v>
      </c>
      <c r="I8" s="543">
        <f>H8*10%</f>
        <v>0</v>
      </c>
      <c r="J8" s="542">
        <f>H8+I8</f>
        <v>0</v>
      </c>
      <c r="K8" s="142"/>
      <c r="M8" s="230"/>
      <c r="N8" s="140"/>
      <c r="O8" s="141"/>
      <c r="P8" s="141"/>
    </row>
    <row r="9" spans="1:16" ht="30" customHeight="1" thickBot="1" x14ac:dyDescent="0.4">
      <c r="B9" s="809" t="s">
        <v>288</v>
      </c>
      <c r="C9" s="810"/>
      <c r="D9" s="810"/>
      <c r="E9" s="810"/>
      <c r="F9" s="810"/>
      <c r="G9" s="810"/>
      <c r="H9" s="540">
        <f>H8</f>
        <v>0</v>
      </c>
      <c r="I9" s="540">
        <f>I8</f>
        <v>0</v>
      </c>
      <c r="J9" s="538">
        <f>J8</f>
        <v>0</v>
      </c>
      <c r="K9" s="142"/>
    </row>
    <row r="10" spans="1:16" ht="30" customHeight="1" thickBot="1" x14ac:dyDescent="0.4">
      <c r="B10" s="803" t="s">
        <v>305</v>
      </c>
      <c r="C10" s="804"/>
      <c r="D10" s="804"/>
      <c r="E10" s="804"/>
      <c r="F10" s="804"/>
      <c r="G10" s="804"/>
      <c r="H10" s="545">
        <f>SUM(H7+H9)</f>
        <v>0</v>
      </c>
      <c r="I10" s="545">
        <f>SUM(I7+I9)</f>
        <v>0</v>
      </c>
      <c r="J10" s="546">
        <f>H10+I10</f>
        <v>0</v>
      </c>
      <c r="K10" s="142"/>
      <c r="M10" s="229"/>
      <c r="N10" s="140"/>
      <c r="O10" s="141"/>
      <c r="P10" s="141"/>
    </row>
    <row r="11" spans="1:16" ht="39" customHeight="1" thickBot="1" x14ac:dyDescent="0.4">
      <c r="B11" s="790" t="s">
        <v>57</v>
      </c>
      <c r="C11" s="791"/>
      <c r="D11" s="791"/>
      <c r="E11" s="791"/>
      <c r="F11" s="791"/>
      <c r="G11" s="791"/>
      <c r="H11" s="791"/>
      <c r="I11" s="792"/>
      <c r="J11" s="539">
        <f>SUM(J7,J9)</f>
        <v>0</v>
      </c>
      <c r="K11" s="142"/>
    </row>
    <row r="14" spans="1:16" customFormat="1" ht="30" customHeight="1" x14ac:dyDescent="0.35">
      <c r="A14" s="1"/>
      <c r="B14" s="118"/>
      <c r="C14" s="401"/>
      <c r="D14" s="793" t="s">
        <v>75</v>
      </c>
      <c r="E14" s="793"/>
      <c r="F14" s="793"/>
      <c r="G14" s="425"/>
      <c r="H14" s="426"/>
      <c r="I14" s="82"/>
    </row>
    <row r="15" spans="1:16" customFormat="1" ht="30" customHeight="1" x14ac:dyDescent="0.35">
      <c r="A15" s="1"/>
      <c r="B15" s="118"/>
      <c r="C15" s="401"/>
      <c r="D15" s="794" t="s">
        <v>76</v>
      </c>
      <c r="E15" s="794"/>
      <c r="F15" s="794"/>
      <c r="G15" s="425"/>
      <c r="H15" s="426"/>
      <c r="I15" s="2"/>
    </row>
    <row r="16" spans="1:16" customFormat="1" ht="60" customHeight="1" x14ac:dyDescent="0.35">
      <c r="A16" s="1"/>
      <c r="B16" s="118"/>
      <c r="C16" s="401"/>
      <c r="D16" s="793" t="s">
        <v>77</v>
      </c>
      <c r="E16" s="793"/>
      <c r="F16" s="793"/>
      <c r="G16" s="425"/>
      <c r="H16" s="426"/>
      <c r="I16" s="2"/>
    </row>
  </sheetData>
  <mergeCells count="13">
    <mergeCell ref="B11:I11"/>
    <mergeCell ref="D14:F14"/>
    <mergeCell ref="D15:F15"/>
    <mergeCell ref="D16:F16"/>
    <mergeCell ref="B2:J2"/>
    <mergeCell ref="B3:J3"/>
    <mergeCell ref="B4:G4"/>
    <mergeCell ref="B10:G10"/>
    <mergeCell ref="B5:G5"/>
    <mergeCell ref="B6:G6"/>
    <mergeCell ref="B8:G8"/>
    <mergeCell ref="B9:G9"/>
    <mergeCell ref="B7:G7"/>
  </mergeCells>
  <phoneticPr fontId="14" type="noConversion"/>
  <printOptions horizontalCentered="1"/>
  <pageMargins left="0.7" right="0.7" top="0.8" bottom="0.7" header="0.3" footer="0.3"/>
  <pageSetup paperSize="9" scale="44" fitToHeight="0" orientation="portrait" r:id="rId1"/>
  <headerFooter>
    <oddHeader>&amp;CБАРАЊЕ ЗА ПОНУДИ - Тендер 6 - Дел 1 - АНЕКС БР. 1 
Реф. Бр.: LRCP-9034-MK-RFB-A.2.1.6 - Тендер 6 -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&amp;LРекапитулар за Тендер 6 Дел 1&amp;R&amp;P/&amp;N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Општина Куманово</vt:lpstr>
      <vt:lpstr>Општина Крива Паланка</vt:lpstr>
      <vt:lpstr>Тендер 6-Дел1-Рекапитулар</vt:lpstr>
      <vt:lpstr>'Општина Крива Паланка'!Print_Area</vt:lpstr>
      <vt:lpstr>'Општина Куманово'!Print_Area</vt:lpstr>
      <vt:lpstr>'Тендер 6-Дел1-Рекапитулар'!Print_Area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Irina Temelkovska</cp:lastModifiedBy>
  <cp:lastPrinted>2023-05-22T11:50:43Z</cp:lastPrinted>
  <dcterms:created xsi:type="dcterms:W3CDTF">2021-09-06T05:13:51Z</dcterms:created>
  <dcterms:modified xsi:type="dcterms:W3CDTF">2023-05-22T11:50:50Z</dcterms:modified>
</cp:coreProperties>
</file>